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C15A5DD1-8E9F-4542-AE1D-8EB5590C996D}" xr6:coauthVersionLast="36" xr6:coauthVersionMax="36" xr10:uidLastSave="{00000000-0000-0000-0000-000000000000}"/>
  <bookViews>
    <workbookView xWindow="-105" yWindow="-105" windowWidth="23250" windowHeight="12570" tabRatio="806" xr2:uid="{00000000-000D-0000-FFFF-FFFF00000000}"/>
  </bookViews>
  <sheets>
    <sheet name="件数及び割合" sheetId="18" r:id="rId1"/>
    <sheet name="地区別_件数及び割合" sheetId="23" r:id="rId2"/>
    <sheet name="地区別_高額レセ件数割合グラフ" sheetId="35" r:id="rId3"/>
    <sheet name="地区別_高額レセ件数割合MAP" sheetId="47" r:id="rId4"/>
    <sheet name="地区別_高額レセ医療費割合グラフ" sheetId="44" r:id="rId5"/>
    <sheet name="地区別_高額レセ医療費割合MAP" sheetId="48" r:id="rId6"/>
    <sheet name="市区町村別_件数及び割合" sheetId="22" r:id="rId7"/>
    <sheet name="市区町村別_高額レセ件数割合グラフ" sheetId="45" r:id="rId8"/>
    <sheet name="市区町村別_高額レセ件数割合MAP" sheetId="49" r:id="rId9"/>
    <sheet name="市区町村別_高額レセ医療費割合グラフ" sheetId="46" r:id="rId10"/>
    <sheet name="市区町村別_高額レセ医療費割合MAP" sheetId="50" r:id="rId11"/>
    <sheet name="年齢階層別医療費" sheetId="19" r:id="rId12"/>
    <sheet name="地区別_医療費" sheetId="37" r:id="rId13"/>
    <sheet name="市区町村別_医療費" sheetId="1" r:id="rId14"/>
    <sheet name="年齢階層別患者数" sheetId="20" r:id="rId15"/>
    <sheet name="地区別_患者数" sheetId="26" r:id="rId16"/>
    <sheet name="市区町村別_患者数" sheetId="25" r:id="rId17"/>
    <sheet name="年齢階層別レセプト件数" sheetId="21" r:id="rId18"/>
    <sheet name="地区別_レセプト件数" sheetId="28" r:id="rId19"/>
    <sheet name="市区町村別_レセプト件数" sheetId="27" r:id="rId20"/>
    <sheet name="高額レセ疾病傾向(患者一人当たり医療費順)" sheetId="29" r:id="rId21"/>
    <sheet name="地区別_高額レセ疾病傾向(患者一人当たり医療費順)" sheetId="33" r:id="rId22"/>
    <sheet name="市区町村別_高額レセ疾病傾向(患者一人当たり医療費順)" sheetId="31" r:id="rId23"/>
    <sheet name="高額レセ疾病傾向(患者数順)" sheetId="30" r:id="rId24"/>
    <sheet name="地区別_高額レセ疾病傾向(患者数順)" sheetId="34" r:id="rId25"/>
    <sheet name="市区町村別_高額レセ疾病傾向(患者数順)" sheetId="38" r:id="rId26"/>
    <sheet name="地区別_高額レセ疾病傾向(一人当たり医療費順)(地区基準)" sheetId="40" r:id="rId27"/>
    <sheet name="市区町村別_高額レセ疾病傾向(一人当たり医療費順)(市区町村)" sheetId="42" r:id="rId28"/>
    <sheet name="地区別_高額レセ疾病傾向(患者数順)(地区基準)" sheetId="41" r:id="rId29"/>
    <sheet name="市区町村別_高額レセ疾病傾向(患者数順)(市区町村基準)" sheetId="43" r:id="rId30"/>
  </sheets>
  <definedNames>
    <definedName name="_xlnm._FilterDatabase" localSheetId="10" hidden="1">市区町村別_高額レセ医療費割合MAP!$A$6:$R$6</definedName>
    <definedName name="_xlnm._FilterDatabase" localSheetId="8" hidden="1">市区町村別_高額レセ件数割合MAP!$A$6:$R$6</definedName>
    <definedName name="_xlnm._FilterDatabase" localSheetId="22" hidden="1">'市区町村別_高額レセ疾病傾向(患者一人当たり医療費順)'!$A$4:$L$385</definedName>
    <definedName name="_Order1" hidden="1">255</definedName>
    <definedName name="_xlnm.Print_Area" localSheetId="0">件数及び割合!$A$1:$T$49</definedName>
    <definedName name="_xlnm.Print_Area" localSheetId="20">'高額レセ疾病傾向(患者一人当たり医療費順)'!$A$1:$K$32</definedName>
    <definedName name="_xlnm.Print_Area" localSheetId="23">'高額レセ疾病傾向(患者数順)'!$A$1:$K$32</definedName>
    <definedName name="_xlnm.Print_Area" localSheetId="16">市区町村別_患者数!$A$1:$AX$80</definedName>
    <definedName name="_xlnm.Print_Area" localSheetId="6">市区町村別_件数及び割合!$A$1:$J$80</definedName>
    <definedName name="_xlnm.Print_Area" localSheetId="10">市区町村別_高額レセ医療費割合MAP!$A$1:$P$85</definedName>
    <definedName name="_xlnm.Print_Area" localSheetId="9">市区町村別_高額レセ医療費割合グラフ!$A$1:$J$77</definedName>
    <definedName name="_xlnm.Print_Area" localSheetId="8">市区町村別_高額レセ件数割合MAP!$A$1:$P$85</definedName>
    <definedName name="_xlnm.Print_Area" localSheetId="7">市区町村別_高額レセ件数割合グラフ!$A$1:$J$77</definedName>
    <definedName name="_xlnm.Print_Area" localSheetId="27">'市区町村別_高額レセ疾病傾向(一人当たり医療費順)(市区町村)'!$A$1:$M$385</definedName>
    <definedName name="_xlnm.Print_Area" localSheetId="22">'市区町村別_高額レセ疾病傾向(患者一人当たり医療費順)'!$A$1:$M$385</definedName>
    <definedName name="_xlnm.Print_Area" localSheetId="25">'市区町村別_高額レセ疾病傾向(患者数順)'!$A$1:$M$385</definedName>
    <definedName name="_xlnm.Print_Area" localSheetId="29">'市区町村別_高額レセ疾病傾向(患者数順)(市区町村基準)'!$A$1:$M$385</definedName>
    <definedName name="_xlnm.Print_Area" localSheetId="15">地区別_患者数!$A$1:$AX$14</definedName>
    <definedName name="_xlnm.Print_Area" localSheetId="1">地区別_件数及び割合!$A$1:$J$14</definedName>
    <definedName name="_xlnm.Print_Area" localSheetId="5">地区別_高額レセ医療費割合MAP!$A$1:$P$85</definedName>
    <definedName name="_xlnm.Print_Area" localSheetId="4">地区別_高額レセ医療費割合グラフ!$A$1:$J$77</definedName>
    <definedName name="_xlnm.Print_Area" localSheetId="3">地区別_高額レセ件数割合MAP!$A$1:$P$85</definedName>
    <definedName name="_xlnm.Print_Area" localSheetId="2">地区別_高額レセ件数割合グラフ!$A$1:$J$77</definedName>
    <definedName name="_xlnm.Print_Area" localSheetId="26">'地区別_高額レセ疾病傾向(一人当たり医療費順)(地区基準)'!$A$1:$M$55</definedName>
    <definedName name="_xlnm.Print_Area" localSheetId="21">'地区別_高額レセ疾病傾向(患者一人当たり医療費順)'!$A$1:$M$55</definedName>
    <definedName name="_xlnm.Print_Area" localSheetId="24">'地区別_高額レセ疾病傾向(患者数順)'!$A$1:$M$55</definedName>
    <definedName name="_xlnm.Print_Area" localSheetId="28">'地区別_高額レセ疾病傾向(患者数順)(地区基準)'!$A$1:$M$55</definedName>
    <definedName name="_xlnm.Print_Area" localSheetId="17">年齢階層別レセプト件数!$A$1:$G$15</definedName>
    <definedName name="_xlnm.Print_Area" localSheetId="11">年齢階層別医療費!$A$1:$H$15</definedName>
    <definedName name="_xlnm.Print_Area" localSheetId="14">年齢階層別患者数!$A$1:$H$15</definedName>
    <definedName name="_xlnm.Print_Titles" localSheetId="23">'高額レセ疾病傾向(患者数順)'!$1:$6</definedName>
    <definedName name="_xlnm.Print_Titles" localSheetId="16">市区町村別_患者数!$A:$C,市区町村別_患者数!$1:$5</definedName>
    <definedName name="_xlnm.Print_Titles" localSheetId="6">市区町村別_件数及び割合!$1:$5</definedName>
    <definedName name="_xlnm.Print_Titles" localSheetId="27">'市区町村別_高額レセ疾病傾向(一人当たり医療費順)(市区町村)'!$1:$4</definedName>
    <definedName name="_xlnm.Print_Titles" localSheetId="22">'市区町村別_高額レセ疾病傾向(患者一人当たり医療費順)'!$1:$4</definedName>
    <definedName name="_xlnm.Print_Titles" localSheetId="25">'市区町村別_高額レセ疾病傾向(患者数順)'!$1:$4</definedName>
    <definedName name="_xlnm.Print_Titles" localSheetId="29">'市区町村別_高額レセ疾病傾向(患者数順)(市区町村基準)'!$1:$4</definedName>
    <definedName name="_xlnm.Print_Titles" localSheetId="15">地区別_患者数!$A:$C,地区別_患者数!$1:$5</definedName>
    <definedName name="_xlnm.Print_Titles" localSheetId="26">'地区別_高額レセ疾病傾向(一人当たり医療費順)(地区基準)'!$1:$4</definedName>
    <definedName name="_xlnm.Print_Titles" localSheetId="21">'地区別_高額レセ疾病傾向(患者一人当たり医療費順)'!$1:$4</definedName>
    <definedName name="_xlnm.Print_Titles" localSheetId="24">'地区別_高額レセ疾病傾向(患者数順)'!$1:$4</definedName>
    <definedName name="_xlnm.Print_Titles" localSheetId="28">'地区別_高額レセ疾病傾向(患者数順)(地区基準)'!$1:$4</definedName>
  </definedNames>
  <calcPr calcId="191029" calcMode="manual"/>
</workbook>
</file>

<file path=xl/calcChain.xml><?xml version="1.0" encoding="utf-8"?>
<calcChain xmlns="http://schemas.openxmlformats.org/spreadsheetml/2006/main">
  <c r="F6" i="33" l="1"/>
  <c r="F362" i="31"/>
  <c r="G376" i="43"/>
  <c r="G377" i="43"/>
  <c r="R7" i="22" l="1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6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R13" i="23"/>
  <c r="R12" i="23"/>
  <c r="R11" i="23"/>
  <c r="R10" i="23"/>
  <c r="R9" i="23"/>
  <c r="R8" i="23"/>
  <c r="R7" i="23"/>
  <c r="R6" i="23"/>
  <c r="N13" i="23"/>
  <c r="N12" i="23"/>
  <c r="N11" i="23"/>
  <c r="N10" i="23"/>
  <c r="N9" i="23"/>
  <c r="N8" i="23"/>
  <c r="N7" i="23"/>
  <c r="AM79" i="25" l="1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11" i="25"/>
  <c r="AM10" i="25"/>
  <c r="AM9" i="25"/>
  <c r="AM8" i="25"/>
  <c r="AM7" i="25"/>
  <c r="AM6" i="25"/>
  <c r="C11" i="20" l="1"/>
  <c r="K49" i="34" l="1"/>
  <c r="K48" i="34"/>
  <c r="K47" i="34"/>
  <c r="K46" i="34"/>
  <c r="K45" i="34"/>
  <c r="K379" i="38"/>
  <c r="K378" i="38"/>
  <c r="K377" i="38"/>
  <c r="K376" i="38"/>
  <c r="K375" i="38"/>
  <c r="K49" i="40"/>
  <c r="K48" i="40"/>
  <c r="K47" i="40"/>
  <c r="K46" i="40"/>
  <c r="K45" i="40"/>
  <c r="J379" i="38"/>
  <c r="J378" i="38"/>
  <c r="J377" i="38"/>
  <c r="J376" i="38"/>
  <c r="J375" i="38"/>
  <c r="I379" i="38"/>
  <c r="I378" i="38"/>
  <c r="I377" i="38"/>
  <c r="I376" i="38"/>
  <c r="I375" i="38"/>
  <c r="H379" i="38"/>
  <c r="H378" i="38"/>
  <c r="H377" i="38"/>
  <c r="H376" i="38"/>
  <c r="H375" i="38"/>
  <c r="G379" i="38"/>
  <c r="G378" i="38"/>
  <c r="G377" i="38"/>
  <c r="G376" i="38"/>
  <c r="G375" i="38"/>
  <c r="F379" i="38"/>
  <c r="F378" i="38"/>
  <c r="F377" i="38"/>
  <c r="F376" i="38"/>
  <c r="F375" i="38"/>
  <c r="E379" i="38"/>
  <c r="E378" i="38"/>
  <c r="E377" i="38"/>
  <c r="E376" i="38"/>
  <c r="J379" i="31"/>
  <c r="J378" i="31"/>
  <c r="J377" i="31"/>
  <c r="J376" i="31"/>
  <c r="J375" i="31"/>
  <c r="I379" i="31"/>
  <c r="I378" i="31"/>
  <c r="I377" i="31"/>
  <c r="I376" i="31"/>
  <c r="I375" i="31"/>
  <c r="H379" i="31"/>
  <c r="H378" i="31"/>
  <c r="H377" i="31"/>
  <c r="H376" i="31"/>
  <c r="H375" i="31"/>
  <c r="G379" i="31"/>
  <c r="G378" i="31"/>
  <c r="G377" i="31"/>
  <c r="G376" i="31"/>
  <c r="G375" i="31"/>
  <c r="F379" i="31"/>
  <c r="F378" i="31"/>
  <c r="F377" i="31"/>
  <c r="F376" i="31"/>
  <c r="F375" i="31"/>
  <c r="E379" i="31"/>
  <c r="E378" i="31"/>
  <c r="E377" i="31"/>
  <c r="E376" i="31"/>
  <c r="E375" i="31"/>
  <c r="E375" i="38"/>
  <c r="K372" i="31"/>
  <c r="K369" i="31"/>
  <c r="K368" i="31"/>
  <c r="K367" i="31"/>
  <c r="K364" i="31"/>
  <c r="K363" i="31"/>
  <c r="K362" i="31"/>
  <c r="K359" i="31"/>
  <c r="K353" i="31"/>
  <c r="K352" i="31"/>
  <c r="K349" i="31"/>
  <c r="K348" i="31"/>
  <c r="K347" i="31"/>
  <c r="K344" i="31"/>
  <c r="K339" i="31"/>
  <c r="K337" i="31"/>
  <c r="K334" i="31"/>
  <c r="K332" i="31"/>
  <c r="K324" i="31"/>
  <c r="K323" i="31"/>
  <c r="K319" i="31"/>
  <c r="K318" i="31"/>
  <c r="K317" i="31"/>
  <c r="K314" i="31"/>
  <c r="K313" i="31"/>
  <c r="K309" i="31"/>
  <c r="K308" i="31"/>
  <c r="K307" i="31"/>
  <c r="K304" i="31"/>
  <c r="K303" i="31"/>
  <c r="K302" i="31"/>
  <c r="K299" i="31"/>
  <c r="K294" i="31"/>
  <c r="K293" i="31"/>
  <c r="K289" i="31"/>
  <c r="K288" i="31"/>
  <c r="K287" i="31"/>
  <c r="K284" i="31"/>
  <c r="K283" i="31"/>
  <c r="K279" i="31"/>
  <c r="K278" i="31"/>
  <c r="K274" i="31"/>
  <c r="K273" i="31"/>
  <c r="K272" i="31"/>
  <c r="K269" i="31"/>
  <c r="K264" i="31"/>
  <c r="K263" i="31"/>
  <c r="K259" i="31"/>
  <c r="K258" i="31"/>
  <c r="K254" i="31"/>
  <c r="K253" i="31"/>
  <c r="K252" i="31"/>
  <c r="K249" i="31"/>
  <c r="K244" i="31"/>
  <c r="K239" i="31"/>
  <c r="K238" i="31"/>
  <c r="K234" i="31"/>
  <c r="K233" i="31"/>
  <c r="K229" i="31"/>
  <c r="K228" i="31"/>
  <c r="K224" i="31"/>
  <c r="K223" i="31"/>
  <c r="K219" i="31"/>
  <c r="K218" i="31"/>
  <c r="K209" i="31"/>
  <c r="K208" i="31"/>
  <c r="K204" i="31"/>
  <c r="K203" i="31"/>
  <c r="K199" i="31"/>
  <c r="K194" i="31"/>
  <c r="K193" i="31"/>
  <c r="K189" i="31"/>
  <c r="K188" i="31"/>
  <c r="K183" i="31"/>
  <c r="K179" i="31"/>
  <c r="K178" i="31"/>
  <c r="K174" i="31"/>
  <c r="K168" i="31"/>
  <c r="K167" i="31"/>
  <c r="K164" i="31"/>
  <c r="K163" i="31"/>
  <c r="K159" i="31" l="1"/>
  <c r="K154" i="31"/>
  <c r="K149" i="31"/>
  <c r="K148" i="31"/>
  <c r="K144" i="31"/>
  <c r="K143" i="31"/>
  <c r="K139" i="31"/>
  <c r="K138" i="31"/>
  <c r="K129" i="31"/>
  <c r="K128" i="31"/>
  <c r="K124" i="31"/>
  <c r="K123" i="31"/>
  <c r="K119" i="31"/>
  <c r="K118" i="31"/>
  <c r="K114" i="31"/>
  <c r="K113" i="31"/>
  <c r="K109" i="31"/>
  <c r="K108" i="31"/>
  <c r="K99" i="31"/>
  <c r="K94" i="31"/>
  <c r="K93" i="31"/>
  <c r="K89" i="31"/>
  <c r="K88" i="31"/>
  <c r="K84" i="31"/>
  <c r="K83" i="31"/>
  <c r="K79" i="31"/>
  <c r="K78" i="31"/>
  <c r="K73" i="31"/>
  <c r="K74" i="31"/>
  <c r="K72" i="31"/>
  <c r="K69" i="31"/>
  <c r="K68" i="31"/>
  <c r="K64" i="31"/>
  <c r="K63" i="31"/>
  <c r="K59" i="31"/>
  <c r="K53" i="31"/>
  <c r="K47" i="31"/>
  <c r="K49" i="31"/>
  <c r="K48" i="31"/>
  <c r="K44" i="31"/>
  <c r="K43" i="31"/>
  <c r="K39" i="31"/>
  <c r="K38" i="31"/>
  <c r="K34" i="31"/>
  <c r="K33" i="31"/>
  <c r="K28" i="31"/>
  <c r="K24" i="31"/>
  <c r="K23" i="31"/>
  <c r="K19" i="31"/>
  <c r="K18" i="31"/>
  <c r="K14" i="31"/>
  <c r="K13" i="31"/>
  <c r="K39" i="33"/>
  <c r="K29" i="33"/>
  <c r="K24" i="33"/>
  <c r="K14" i="33"/>
  <c r="K13" i="33"/>
  <c r="K12" i="33"/>
  <c r="J17" i="22" l="1"/>
  <c r="J16" i="22"/>
  <c r="J15" i="22"/>
  <c r="J14" i="22"/>
  <c r="J13" i="22"/>
  <c r="J12" i="22"/>
  <c r="J11" i="22"/>
  <c r="J10" i="22"/>
  <c r="J9" i="22"/>
  <c r="J8" i="22"/>
  <c r="J7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AL12" i="25" l="1"/>
  <c r="AL11" i="25"/>
  <c r="AL10" i="25"/>
  <c r="AL9" i="25"/>
  <c r="AL8" i="25"/>
  <c r="AL7" i="25"/>
  <c r="AL6" i="25"/>
  <c r="H13" i="26"/>
  <c r="H12" i="26"/>
  <c r="H11" i="26"/>
  <c r="H10" i="26"/>
  <c r="H9" i="26"/>
  <c r="H8" i="26"/>
  <c r="H7" i="26"/>
  <c r="H6" i="26"/>
  <c r="M13" i="26"/>
  <c r="M12" i="26"/>
  <c r="M11" i="26"/>
  <c r="M10" i="26"/>
  <c r="M9" i="26"/>
  <c r="M8" i="26"/>
  <c r="M7" i="26"/>
  <c r="M6" i="26"/>
  <c r="R13" i="26"/>
  <c r="R12" i="26"/>
  <c r="R11" i="26"/>
  <c r="R10" i="26"/>
  <c r="R9" i="26"/>
  <c r="R8" i="26"/>
  <c r="R7" i="26"/>
  <c r="R6" i="26"/>
  <c r="W13" i="26"/>
  <c r="W12" i="26"/>
  <c r="W11" i="26"/>
  <c r="W10" i="26"/>
  <c r="W9" i="26"/>
  <c r="W8" i="26"/>
  <c r="W7" i="26"/>
  <c r="W6" i="26"/>
  <c r="AB13" i="26"/>
  <c r="AB12" i="26"/>
  <c r="AB10" i="26"/>
  <c r="AB11" i="26"/>
  <c r="AB9" i="26"/>
  <c r="AB8" i="26"/>
  <c r="AB6" i="26"/>
  <c r="AB7" i="26"/>
  <c r="AG13" i="26"/>
  <c r="AG12" i="26"/>
  <c r="AG11" i="26"/>
  <c r="AG10" i="26"/>
  <c r="AG9" i="26"/>
  <c r="AG8" i="26"/>
  <c r="AG7" i="26"/>
  <c r="AG6" i="26"/>
  <c r="AL13" i="26"/>
  <c r="AL12" i="26"/>
  <c r="AL11" i="26"/>
  <c r="AL10" i="26"/>
  <c r="AL9" i="26"/>
  <c r="AL8" i="26"/>
  <c r="AL7" i="26"/>
  <c r="AL6" i="26"/>
  <c r="AO13" i="26"/>
  <c r="AO12" i="26"/>
  <c r="AO11" i="26"/>
  <c r="AO10" i="26"/>
  <c r="AO9" i="26"/>
  <c r="AP13" i="26"/>
  <c r="AR13" i="26" s="1"/>
  <c r="AP12" i="26"/>
  <c r="AW12" i="26" s="1"/>
  <c r="AP11" i="26"/>
  <c r="AV11" i="26" s="1"/>
  <c r="AP10" i="26"/>
  <c r="AU10" i="26" s="1"/>
  <c r="AP9" i="26"/>
  <c r="AR9" i="26" s="1"/>
  <c r="AP8" i="26"/>
  <c r="AT8" i="26" s="1"/>
  <c r="AO8" i="26"/>
  <c r="AN13" i="26"/>
  <c r="AN11" i="26"/>
  <c r="AN12" i="26"/>
  <c r="AN10" i="26"/>
  <c r="AN9" i="26"/>
  <c r="AN8" i="26"/>
  <c r="AN7" i="26"/>
  <c r="AO7" i="26"/>
  <c r="AP7" i="26"/>
  <c r="AW7" i="26" s="1"/>
  <c r="AP6" i="26"/>
  <c r="AW6" i="26" s="1"/>
  <c r="AO6" i="26"/>
  <c r="AN6" i="26"/>
  <c r="V80" i="1"/>
  <c r="W80" i="1"/>
  <c r="I31" i="22"/>
  <c r="AQ7" i="26" l="1"/>
  <c r="AQ6" i="26"/>
  <c r="AR7" i="26"/>
  <c r="AQ8" i="26"/>
  <c r="AU7" i="26"/>
  <c r="AR8" i="26"/>
  <c r="AQ9" i="26"/>
  <c r="AX9" i="26"/>
  <c r="AW9" i="26"/>
  <c r="AS8" i="26"/>
  <c r="AR6" i="26"/>
  <c r="AW10" i="26"/>
  <c r="AS7" i="26"/>
  <c r="AW8" i="26"/>
  <c r="AV13" i="26"/>
  <c r="AX7" i="26"/>
  <c r="AU8" i="26"/>
  <c r="AX10" i="26"/>
  <c r="AX8" i="26"/>
  <c r="AU9" i="26"/>
  <c r="AX6" i="26"/>
  <c r="AW11" i="26"/>
  <c r="AV12" i="26"/>
  <c r="AT11" i="26"/>
  <c r="AR12" i="26"/>
  <c r="AR11" i="26"/>
  <c r="AT12" i="26"/>
  <c r="AS11" i="26"/>
  <c r="AU11" i="26"/>
  <c r="AT6" i="26"/>
  <c r="AQ10" i="26"/>
  <c r="AT7" i="26"/>
  <c r="AX12" i="26"/>
  <c r="AV8" i="26"/>
  <c r="AT13" i="26"/>
  <c r="AS10" i="26"/>
  <c r="AU6" i="26"/>
  <c r="AQ11" i="26"/>
  <c r="AV7" i="26"/>
  <c r="AX13" i="26"/>
  <c r="AV9" i="26"/>
  <c r="AT9" i="26"/>
  <c r="AU13" i="26"/>
  <c r="AR10" i="26"/>
  <c r="AS6" i="26"/>
  <c r="AX11" i="26"/>
  <c r="AU12" i="26"/>
  <c r="AS12" i="26"/>
  <c r="AV6" i="26"/>
  <c r="AQ12" i="26"/>
  <c r="AW13" i="26"/>
  <c r="AV10" i="26"/>
  <c r="AT10" i="26"/>
  <c r="AS13" i="26"/>
  <c r="AS9" i="26"/>
  <c r="AQ13" i="26"/>
  <c r="C10" i="20"/>
  <c r="H10" i="20" s="1"/>
  <c r="C9" i="20"/>
  <c r="H9" i="20" s="1"/>
  <c r="C8" i="20"/>
  <c r="H8" i="20" s="1"/>
  <c r="C7" i="20"/>
  <c r="H7" i="20" s="1"/>
  <c r="C6" i="20"/>
  <c r="H6" i="20" s="1"/>
  <c r="C5" i="20"/>
  <c r="H5" i="20" s="1"/>
  <c r="C4" i="20"/>
  <c r="H4" i="20" s="1"/>
  <c r="H11" i="20" l="1"/>
  <c r="H6" i="22"/>
  <c r="G6" i="22"/>
  <c r="E6" i="22"/>
  <c r="D6" i="22"/>
  <c r="I6" i="23"/>
  <c r="J13" i="23"/>
  <c r="J12" i="23"/>
  <c r="J11" i="23"/>
  <c r="J10" i="23"/>
  <c r="J9" i="23"/>
  <c r="J8" i="23"/>
  <c r="J7" i="23"/>
  <c r="J6" i="23"/>
  <c r="F7" i="23"/>
  <c r="F13" i="23"/>
  <c r="F12" i="23"/>
  <c r="F11" i="23"/>
  <c r="F10" i="23"/>
  <c r="F9" i="23"/>
  <c r="F8" i="23"/>
  <c r="F6" i="23"/>
  <c r="J6" i="22" l="1"/>
  <c r="J31" i="22"/>
  <c r="J30" i="22"/>
  <c r="AL79" i="25" l="1"/>
  <c r="AL78" i="25"/>
  <c r="AL77" i="25"/>
  <c r="AL76" i="25"/>
  <c r="AL75" i="25"/>
  <c r="AL74" i="25"/>
  <c r="AL73" i="25"/>
  <c r="AL72" i="25"/>
  <c r="AL71" i="25"/>
  <c r="AL70" i="25"/>
  <c r="AL69" i="25"/>
  <c r="AL68" i="25"/>
  <c r="AL67" i="25"/>
  <c r="AL66" i="25"/>
  <c r="AL65" i="25"/>
  <c r="AL64" i="25"/>
  <c r="AL63" i="25"/>
  <c r="AL62" i="25"/>
  <c r="AL61" i="25"/>
  <c r="AL60" i="25"/>
  <c r="AL59" i="25"/>
  <c r="AL58" i="25"/>
  <c r="AL57" i="25"/>
  <c r="AL56" i="25"/>
  <c r="AL55" i="25"/>
  <c r="AL54" i="25"/>
  <c r="AL53" i="25"/>
  <c r="AL52" i="25"/>
  <c r="AL51" i="25"/>
  <c r="AL50" i="25"/>
  <c r="AL49" i="25"/>
  <c r="AL48" i="25"/>
  <c r="AL47" i="25"/>
  <c r="AL46" i="25"/>
  <c r="AL45" i="25"/>
  <c r="AL44" i="25"/>
  <c r="AL43" i="25"/>
  <c r="AL42" i="25"/>
  <c r="AL41" i="25"/>
  <c r="AL40" i="25"/>
  <c r="AL39" i="25"/>
  <c r="AL38" i="25"/>
  <c r="AL37" i="25"/>
  <c r="AL36" i="25"/>
  <c r="AL35" i="25"/>
  <c r="AL34" i="25"/>
  <c r="AL33" i="25"/>
  <c r="AL32" i="25"/>
  <c r="AL31" i="25"/>
  <c r="AL30" i="25"/>
  <c r="AL29" i="25"/>
  <c r="AL28" i="25"/>
  <c r="AL27" i="25"/>
  <c r="AL26" i="25"/>
  <c r="AL25" i="25"/>
  <c r="AL24" i="25"/>
  <c r="AL23" i="25"/>
  <c r="AL22" i="25"/>
  <c r="AL21" i="25"/>
  <c r="AL20" i="25"/>
  <c r="AL19" i="25"/>
  <c r="AL18" i="25"/>
  <c r="AL17" i="25"/>
  <c r="AL16" i="25"/>
  <c r="AL15" i="25"/>
  <c r="AL14" i="25"/>
  <c r="AL13" i="25"/>
  <c r="AG79" i="25"/>
  <c r="AG78" i="25"/>
  <c r="AG77" i="25"/>
  <c r="AG76" i="25"/>
  <c r="AG75" i="25"/>
  <c r="AG74" i="25"/>
  <c r="AG73" i="25"/>
  <c r="AG72" i="25"/>
  <c r="AG71" i="25"/>
  <c r="AG70" i="25"/>
  <c r="AG69" i="25"/>
  <c r="AG68" i="25"/>
  <c r="AG67" i="25"/>
  <c r="AG66" i="25"/>
  <c r="AG65" i="25"/>
  <c r="AG64" i="25"/>
  <c r="AG63" i="25"/>
  <c r="AG62" i="25"/>
  <c r="AG61" i="25"/>
  <c r="AG60" i="25"/>
  <c r="AG59" i="25"/>
  <c r="AG58" i="25"/>
  <c r="AG57" i="25"/>
  <c r="AG56" i="25"/>
  <c r="AG55" i="25"/>
  <c r="AG54" i="25"/>
  <c r="AG53" i="25"/>
  <c r="AG52" i="25"/>
  <c r="AG51" i="25"/>
  <c r="AG50" i="25"/>
  <c r="AG49" i="25"/>
  <c r="AG48" i="25"/>
  <c r="AG47" i="25"/>
  <c r="AG46" i="25"/>
  <c r="AG45" i="25"/>
  <c r="AG44" i="25"/>
  <c r="AG43" i="25"/>
  <c r="AG42" i="25"/>
  <c r="AG41" i="25"/>
  <c r="AG40" i="25"/>
  <c r="AG39" i="25"/>
  <c r="AG38" i="25"/>
  <c r="AG37" i="25"/>
  <c r="AG36" i="25"/>
  <c r="AG35" i="25"/>
  <c r="AG34" i="25"/>
  <c r="AG33" i="25"/>
  <c r="AG32" i="25"/>
  <c r="AG31" i="25"/>
  <c r="AG30" i="25"/>
  <c r="AG29" i="25"/>
  <c r="AG28" i="25"/>
  <c r="AG27" i="25"/>
  <c r="AG26" i="25"/>
  <c r="AG25" i="25"/>
  <c r="AG24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AG7" i="25"/>
  <c r="AG6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B8" i="25"/>
  <c r="AB7" i="25"/>
  <c r="AB6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W6" i="25"/>
  <c r="R79" i="25"/>
  <c r="R78" i="25"/>
  <c r="R77" i="25"/>
  <c r="R76" i="25"/>
  <c r="R75" i="25"/>
  <c r="R74" i="25"/>
  <c r="R73" i="25"/>
  <c r="R72" i="25"/>
  <c r="R71" i="25"/>
  <c r="R70" i="25"/>
  <c r="R69" i="25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5" i="25"/>
  <c r="R54" i="25"/>
  <c r="R53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9" i="25"/>
  <c r="R38" i="25"/>
  <c r="R37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7" i="25"/>
  <c r="R6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Q7" i="42" l="1"/>
  <c r="Q7" i="38"/>
  <c r="Q7" i="31"/>
  <c r="Q7" i="43"/>
  <c r="Q47" i="42"/>
  <c r="Q47" i="38"/>
  <c r="Q47" i="31"/>
  <c r="Q47" i="43"/>
  <c r="Q11" i="41"/>
  <c r="Q11" i="33"/>
  <c r="Q11" i="34"/>
  <c r="Q11" i="40"/>
  <c r="Q5" i="41"/>
  <c r="Q5" i="40"/>
  <c r="Q5" i="33"/>
  <c r="Q5" i="34"/>
  <c r="Q13" i="41"/>
  <c r="D45" i="41" s="1"/>
  <c r="Q13" i="34"/>
  <c r="D45" i="34" s="1"/>
  <c r="Q13" i="40"/>
  <c r="D45" i="40" s="1"/>
  <c r="E3" i="29"/>
  <c r="K7" i="29" s="1"/>
  <c r="Q13" i="33"/>
  <c r="D45" i="33" s="1"/>
  <c r="E3" i="30"/>
  <c r="Q6" i="38"/>
  <c r="Q6" i="31"/>
  <c r="Q6" i="42"/>
  <c r="Q6" i="43"/>
  <c r="Q14" i="38"/>
  <c r="Q14" i="31"/>
  <c r="Q14" i="42"/>
  <c r="Q14" i="43"/>
  <c r="Q22" i="38"/>
  <c r="Q22" i="31"/>
  <c r="Q22" i="42"/>
  <c r="Q22" i="43"/>
  <c r="Q30" i="38"/>
  <c r="Q30" i="31"/>
  <c r="Q30" i="42"/>
  <c r="Q30" i="43"/>
  <c r="Q38" i="38"/>
  <c r="Q38" i="31"/>
  <c r="Q38" i="42"/>
  <c r="Q38" i="43"/>
  <c r="Q46" i="38"/>
  <c r="Q46" i="31"/>
  <c r="Q46" i="42"/>
  <c r="Q46" i="43"/>
  <c r="Q54" i="38"/>
  <c r="Q54" i="31"/>
  <c r="Q54" i="42"/>
  <c r="Q54" i="43"/>
  <c r="Q62" i="38"/>
  <c r="Q62" i="31"/>
  <c r="Q62" i="42"/>
  <c r="Q62" i="43"/>
  <c r="Q70" i="38"/>
  <c r="Q70" i="31"/>
  <c r="Q70" i="42"/>
  <c r="Q70" i="43"/>
  <c r="Q78" i="38"/>
  <c r="Q78" i="31"/>
  <c r="Q78" i="42"/>
  <c r="Q78" i="43"/>
  <c r="Q6" i="41"/>
  <c r="Q6" i="34"/>
  <c r="Q6" i="33"/>
  <c r="Q6" i="40"/>
  <c r="Q55" i="42"/>
  <c r="Q55" i="38"/>
  <c r="Q55" i="31"/>
  <c r="Q55" i="43"/>
  <c r="Q7" i="34"/>
  <c r="Q7" i="41"/>
  <c r="Q7" i="40"/>
  <c r="Q7" i="33"/>
  <c r="Q8" i="43"/>
  <c r="Q8" i="42"/>
  <c r="Q8" i="38"/>
  <c r="Q8" i="31"/>
  <c r="Q16" i="43"/>
  <c r="Q16" i="42"/>
  <c r="Q16" i="38"/>
  <c r="Q16" i="31"/>
  <c r="Q24" i="43"/>
  <c r="Q24" i="42"/>
  <c r="Q24" i="38"/>
  <c r="Q24" i="31"/>
  <c r="Q32" i="43"/>
  <c r="Q32" i="42"/>
  <c r="Q32" i="38"/>
  <c r="Q32" i="31"/>
  <c r="Q40" i="43"/>
  <c r="Q40" i="42"/>
  <c r="Q40" i="38"/>
  <c r="Q40" i="31"/>
  <c r="Q48" i="43"/>
  <c r="Q48" i="42"/>
  <c r="Q48" i="38"/>
  <c r="Q48" i="31"/>
  <c r="Q56" i="43"/>
  <c r="Q56" i="42"/>
  <c r="Q56" i="38"/>
  <c r="Q56" i="31"/>
  <c r="Q64" i="43"/>
  <c r="Q64" i="42"/>
  <c r="Q64" i="38"/>
  <c r="Q64" i="31"/>
  <c r="Q72" i="43"/>
  <c r="Q72" i="42"/>
  <c r="Q72" i="38"/>
  <c r="Q72" i="31"/>
  <c r="Q63" i="42"/>
  <c r="Q63" i="38"/>
  <c r="Q63" i="31"/>
  <c r="Q63" i="43"/>
  <c r="Q8" i="41"/>
  <c r="Q8" i="40"/>
  <c r="Q8" i="33"/>
  <c r="Q8" i="34"/>
  <c r="Q9" i="43"/>
  <c r="Q9" i="42"/>
  <c r="Q9" i="38"/>
  <c r="Q9" i="31"/>
  <c r="Q17" i="43"/>
  <c r="Q17" i="42"/>
  <c r="Q17" i="38"/>
  <c r="Q17" i="31"/>
  <c r="Q25" i="43"/>
  <c r="Q25" i="42"/>
  <c r="Q25" i="38"/>
  <c r="Q25" i="31"/>
  <c r="Q33" i="43"/>
  <c r="Q33" i="42"/>
  <c r="Q33" i="38"/>
  <c r="Q33" i="31"/>
  <c r="Q41" i="43"/>
  <c r="Q41" i="42"/>
  <c r="Q41" i="38"/>
  <c r="Q41" i="31"/>
  <c r="Q49" i="43"/>
  <c r="Q49" i="42"/>
  <c r="Q49" i="38"/>
  <c r="Q49" i="31"/>
  <c r="Q57" i="43"/>
  <c r="Q57" i="42"/>
  <c r="Q57" i="38"/>
  <c r="Q57" i="31"/>
  <c r="Q65" i="43"/>
  <c r="Q65" i="42"/>
  <c r="Q65" i="38"/>
  <c r="Q65" i="31"/>
  <c r="Q73" i="43"/>
  <c r="Q73" i="42"/>
  <c r="Q73" i="38"/>
  <c r="Q73" i="31"/>
  <c r="Q23" i="42"/>
  <c r="Q23" i="38"/>
  <c r="Q23" i="31"/>
  <c r="Q23" i="43"/>
  <c r="Q9" i="41"/>
  <c r="Q9" i="34"/>
  <c r="Q9" i="33"/>
  <c r="Q9" i="40"/>
  <c r="Q10" i="43"/>
  <c r="Q10" i="42"/>
  <c r="Q10" i="38"/>
  <c r="Q10" i="31"/>
  <c r="Q18" i="43"/>
  <c r="Q18" i="42"/>
  <c r="Q18" i="38"/>
  <c r="Q18" i="31"/>
  <c r="Q26" i="43"/>
  <c r="Q26" i="42"/>
  <c r="Q26" i="38"/>
  <c r="Q26" i="31"/>
  <c r="Q34" i="43"/>
  <c r="Q34" i="42"/>
  <c r="Q34" i="31"/>
  <c r="Q34" i="38"/>
  <c r="Q42" i="43"/>
  <c r="Q42" i="42"/>
  <c r="Q42" i="31"/>
  <c r="Q42" i="38"/>
  <c r="Q50" i="43"/>
  <c r="Q50" i="42"/>
  <c r="Q50" i="31"/>
  <c r="Q50" i="38"/>
  <c r="Q58" i="43"/>
  <c r="Q58" i="42"/>
  <c r="Q58" i="31"/>
  <c r="Q58" i="38"/>
  <c r="Q66" i="43"/>
  <c r="Q66" i="42"/>
  <c r="Q66" i="38"/>
  <c r="Q66" i="31"/>
  <c r="Q74" i="43"/>
  <c r="Q74" i="42"/>
  <c r="Q74" i="38"/>
  <c r="Q74" i="31"/>
  <c r="Q71" i="42"/>
  <c r="Q71" i="38"/>
  <c r="Q71" i="31"/>
  <c r="Q71" i="43"/>
  <c r="Q11" i="43"/>
  <c r="Q11" i="42"/>
  <c r="Q11" i="38"/>
  <c r="Q11" i="31"/>
  <c r="Q19" i="43"/>
  <c r="Q19" i="42"/>
  <c r="Q19" i="38"/>
  <c r="Q19" i="31"/>
  <c r="Q27" i="43"/>
  <c r="Q27" i="42"/>
  <c r="Q27" i="38"/>
  <c r="Q27" i="31"/>
  <c r="Q35" i="43"/>
  <c r="Q35" i="42"/>
  <c r="Q35" i="38"/>
  <c r="Q35" i="31"/>
  <c r="Q43" i="43"/>
  <c r="Q43" i="42"/>
  <c r="Q43" i="38"/>
  <c r="Q43" i="31"/>
  <c r="Q51" i="43"/>
  <c r="Q51" i="42"/>
  <c r="Q51" i="38"/>
  <c r="Q51" i="31"/>
  <c r="Q59" i="43"/>
  <c r="Q59" i="42"/>
  <c r="Q59" i="38"/>
  <c r="Q59" i="31"/>
  <c r="Q67" i="43"/>
  <c r="Q67" i="42"/>
  <c r="Q67" i="38"/>
  <c r="Q67" i="31"/>
  <c r="Q75" i="43"/>
  <c r="Q75" i="42"/>
  <c r="Q75" i="38"/>
  <c r="Q75" i="31"/>
  <c r="Q15" i="42"/>
  <c r="Q15" i="38"/>
  <c r="Q15" i="31"/>
  <c r="Q15" i="43"/>
  <c r="Q39" i="42"/>
  <c r="Q39" i="38"/>
  <c r="Q39" i="31"/>
  <c r="Q39" i="43"/>
  <c r="Q10" i="41"/>
  <c r="Q10" i="34"/>
  <c r="Q10" i="40"/>
  <c r="Q10" i="33"/>
  <c r="Q12" i="38"/>
  <c r="Q12" i="31"/>
  <c r="Q12" i="43"/>
  <c r="Q12" i="42"/>
  <c r="Q20" i="38"/>
  <c r="Q20" i="31"/>
  <c r="Q20" i="43"/>
  <c r="Q20" i="42"/>
  <c r="Q28" i="38"/>
  <c r="Q28" i="31"/>
  <c r="Q28" i="43"/>
  <c r="Q28" i="42"/>
  <c r="Q36" i="38"/>
  <c r="Q36" i="31"/>
  <c r="Q36" i="43"/>
  <c r="Q36" i="42"/>
  <c r="Q44" i="38"/>
  <c r="Q44" i="31"/>
  <c r="Q44" i="43"/>
  <c r="Q44" i="42"/>
  <c r="Q52" i="38"/>
  <c r="Q52" i="31"/>
  <c r="Q52" i="43"/>
  <c r="Q52" i="42"/>
  <c r="Q60" i="38"/>
  <c r="Q60" i="31"/>
  <c r="Q60" i="43"/>
  <c r="Q60" i="42"/>
  <c r="Q68" i="38"/>
  <c r="Q68" i="31"/>
  <c r="Q68" i="43"/>
  <c r="Q68" i="42"/>
  <c r="Q76" i="38"/>
  <c r="Q76" i="31"/>
  <c r="Q76" i="43"/>
  <c r="Q76" i="42"/>
  <c r="Q31" i="42"/>
  <c r="Q31" i="38"/>
  <c r="Q31" i="31"/>
  <c r="Q31" i="43"/>
  <c r="Q12" i="41"/>
  <c r="Q12" i="33"/>
  <c r="Q12" i="34"/>
  <c r="Q12" i="40"/>
  <c r="Q5" i="43"/>
  <c r="Q5" i="42"/>
  <c r="Q5" i="31"/>
  <c r="Q5" i="38"/>
  <c r="Q13" i="38"/>
  <c r="Q13" i="31"/>
  <c r="Q13" i="43"/>
  <c r="Q13" i="42"/>
  <c r="Q21" i="38"/>
  <c r="Q21" i="31"/>
  <c r="Q21" i="43"/>
  <c r="Q21" i="42"/>
  <c r="Q29" i="38"/>
  <c r="Q29" i="31"/>
  <c r="Q29" i="43"/>
  <c r="Q29" i="42"/>
  <c r="Q37" i="38"/>
  <c r="Q37" i="31"/>
  <c r="Q37" i="43"/>
  <c r="Q37" i="42"/>
  <c r="Q45" i="38"/>
  <c r="Q45" i="31"/>
  <c r="Q45" i="43"/>
  <c r="Q45" i="42"/>
  <c r="Q53" i="38"/>
  <c r="Q53" i="31"/>
  <c r="Q53" i="43"/>
  <c r="Q53" i="42"/>
  <c r="Q61" i="38"/>
  <c r="Q61" i="31"/>
  <c r="Q61" i="43"/>
  <c r="Q61" i="42"/>
  <c r="Q69" i="38"/>
  <c r="Q69" i="31"/>
  <c r="Q69" i="43"/>
  <c r="Q69" i="42"/>
  <c r="Q77" i="38"/>
  <c r="Q77" i="31"/>
  <c r="Q77" i="43"/>
  <c r="Q77" i="42"/>
  <c r="M168" i="31" l="1"/>
  <c r="M167" i="31"/>
  <c r="M166" i="31"/>
  <c r="M165" i="31"/>
  <c r="M169" i="31"/>
  <c r="M160" i="31"/>
  <c r="M164" i="31"/>
  <c r="M163" i="31"/>
  <c r="M162" i="31"/>
  <c r="M161" i="31"/>
  <c r="M334" i="31"/>
  <c r="M333" i="31"/>
  <c r="M332" i="31"/>
  <c r="M331" i="31"/>
  <c r="M330" i="31"/>
  <c r="M94" i="31"/>
  <c r="M93" i="31"/>
  <c r="M92" i="31"/>
  <c r="M91" i="31"/>
  <c r="M90" i="31"/>
  <c r="M9" i="33"/>
  <c r="M8" i="33"/>
  <c r="M7" i="33"/>
  <c r="M6" i="33"/>
  <c r="M5" i="33"/>
  <c r="M216" i="31"/>
  <c r="M215" i="31"/>
  <c r="M219" i="31"/>
  <c r="M217" i="31"/>
  <c r="M218" i="31"/>
  <c r="M248" i="31"/>
  <c r="M247" i="31"/>
  <c r="M249" i="31"/>
  <c r="M246" i="31"/>
  <c r="M245" i="31"/>
  <c r="M174" i="31"/>
  <c r="M173" i="31"/>
  <c r="M172" i="31"/>
  <c r="M171" i="31"/>
  <c r="M170" i="31"/>
  <c r="M14" i="31"/>
  <c r="M13" i="31"/>
  <c r="M12" i="31"/>
  <c r="M11" i="31"/>
  <c r="M10" i="31"/>
  <c r="M359" i="31"/>
  <c r="M358" i="31"/>
  <c r="M357" i="31"/>
  <c r="M356" i="31"/>
  <c r="M355" i="31"/>
  <c r="M279" i="31"/>
  <c r="M278" i="31"/>
  <c r="M277" i="31"/>
  <c r="M276" i="31"/>
  <c r="M275" i="31"/>
  <c r="M199" i="31"/>
  <c r="M198" i="31"/>
  <c r="M197" i="31"/>
  <c r="M196" i="31"/>
  <c r="M195" i="31"/>
  <c r="M119" i="31"/>
  <c r="M118" i="31"/>
  <c r="M117" i="31"/>
  <c r="M116" i="31"/>
  <c r="M115" i="31"/>
  <c r="M39" i="31"/>
  <c r="M38" i="31"/>
  <c r="M37" i="31"/>
  <c r="M36" i="31"/>
  <c r="M35" i="31"/>
  <c r="M352" i="31"/>
  <c r="M351" i="31"/>
  <c r="M350" i="31"/>
  <c r="M354" i="31"/>
  <c r="M353" i="31"/>
  <c r="M112" i="31"/>
  <c r="M111" i="31"/>
  <c r="M110" i="31"/>
  <c r="M114" i="31"/>
  <c r="M113" i="31"/>
  <c r="M32" i="31"/>
  <c r="M31" i="31"/>
  <c r="M30" i="31"/>
  <c r="M33" i="31"/>
  <c r="M34" i="31"/>
  <c r="M305" i="31"/>
  <c r="M309" i="31"/>
  <c r="M308" i="31"/>
  <c r="M307" i="31"/>
  <c r="M306" i="31"/>
  <c r="M229" i="31"/>
  <c r="M228" i="31"/>
  <c r="M227" i="31"/>
  <c r="M226" i="31"/>
  <c r="M225" i="31"/>
  <c r="M149" i="31"/>
  <c r="M148" i="31"/>
  <c r="M147" i="31"/>
  <c r="M145" i="31"/>
  <c r="M146" i="31"/>
  <c r="M65" i="31"/>
  <c r="M69" i="31"/>
  <c r="M68" i="31"/>
  <c r="M67" i="31"/>
  <c r="M66" i="31"/>
  <c r="M344" i="31"/>
  <c r="M343" i="31"/>
  <c r="M342" i="31"/>
  <c r="M341" i="31"/>
  <c r="M340" i="31"/>
  <c r="M264" i="31"/>
  <c r="M263" i="31"/>
  <c r="M262" i="31"/>
  <c r="M261" i="31"/>
  <c r="M260" i="31"/>
  <c r="M184" i="31"/>
  <c r="M183" i="31"/>
  <c r="M182" i="31"/>
  <c r="M181" i="31"/>
  <c r="M180" i="31"/>
  <c r="M104" i="31"/>
  <c r="M103" i="31"/>
  <c r="M102" i="31"/>
  <c r="M101" i="31"/>
  <c r="M100" i="31"/>
  <c r="M24" i="31"/>
  <c r="M23" i="31"/>
  <c r="M22" i="31"/>
  <c r="M21" i="31"/>
  <c r="M20" i="31"/>
  <c r="M320" i="31"/>
  <c r="M324" i="31"/>
  <c r="M323" i="31"/>
  <c r="M322" i="31"/>
  <c r="M321" i="31"/>
  <c r="M176" i="31"/>
  <c r="M175" i="31"/>
  <c r="M177" i="31"/>
  <c r="M179" i="31"/>
  <c r="M178" i="31"/>
  <c r="M96" i="31"/>
  <c r="M95" i="31"/>
  <c r="M99" i="31"/>
  <c r="M97" i="31"/>
  <c r="M98" i="31"/>
  <c r="M24" i="33"/>
  <c r="M23" i="33"/>
  <c r="M22" i="33"/>
  <c r="M21" i="33"/>
  <c r="M20" i="33"/>
  <c r="M256" i="31"/>
  <c r="M255" i="31"/>
  <c r="M257" i="31"/>
  <c r="M259" i="31"/>
  <c r="M258" i="31"/>
  <c r="M240" i="31"/>
  <c r="M241" i="31"/>
  <c r="M244" i="31"/>
  <c r="M243" i="31"/>
  <c r="M242" i="31"/>
  <c r="M254" i="31"/>
  <c r="M253" i="31"/>
  <c r="M252" i="31"/>
  <c r="M251" i="31"/>
  <c r="M250" i="31"/>
  <c r="M192" i="31"/>
  <c r="M191" i="31"/>
  <c r="M190" i="31"/>
  <c r="M193" i="31"/>
  <c r="M194" i="31"/>
  <c r="M368" i="31"/>
  <c r="M369" i="31"/>
  <c r="M367" i="31"/>
  <c r="M366" i="31"/>
  <c r="M365" i="31"/>
  <c r="M288" i="31"/>
  <c r="M289" i="31"/>
  <c r="M287" i="31"/>
  <c r="M286" i="31"/>
  <c r="M285" i="31"/>
  <c r="M208" i="31"/>
  <c r="M207" i="31"/>
  <c r="M206" i="31"/>
  <c r="M205" i="31"/>
  <c r="M209" i="31"/>
  <c r="M128" i="31"/>
  <c r="M129" i="31"/>
  <c r="M127" i="31"/>
  <c r="M126" i="31"/>
  <c r="M125" i="31"/>
  <c r="M48" i="31"/>
  <c r="M49" i="31"/>
  <c r="M47" i="31"/>
  <c r="M46" i="31"/>
  <c r="M45" i="31"/>
  <c r="M41" i="33"/>
  <c r="M40" i="33"/>
  <c r="M44" i="33"/>
  <c r="M43" i="33"/>
  <c r="M42" i="33"/>
  <c r="M360" i="31"/>
  <c r="M364" i="31"/>
  <c r="M361" i="31"/>
  <c r="M363" i="31"/>
  <c r="M362" i="31"/>
  <c r="M280" i="31"/>
  <c r="M284" i="31"/>
  <c r="M281" i="31"/>
  <c r="M283" i="31"/>
  <c r="M282" i="31"/>
  <c r="M200" i="31"/>
  <c r="M201" i="31"/>
  <c r="M204" i="31"/>
  <c r="M203" i="31"/>
  <c r="M202" i="31"/>
  <c r="M120" i="31"/>
  <c r="M121" i="31"/>
  <c r="M124" i="31"/>
  <c r="M123" i="31"/>
  <c r="M122" i="31"/>
  <c r="M40" i="31"/>
  <c r="M41" i="31"/>
  <c r="M44" i="31"/>
  <c r="M43" i="31"/>
  <c r="M42" i="31"/>
  <c r="M374" i="31"/>
  <c r="M373" i="31"/>
  <c r="M372" i="31"/>
  <c r="M371" i="31"/>
  <c r="M370" i="31"/>
  <c r="M294" i="31"/>
  <c r="M293" i="31"/>
  <c r="M292" i="31"/>
  <c r="M291" i="31"/>
  <c r="M290" i="31"/>
  <c r="M214" i="31"/>
  <c r="M213" i="31"/>
  <c r="M212" i="31"/>
  <c r="M211" i="31"/>
  <c r="M210" i="31"/>
  <c r="M134" i="31"/>
  <c r="M133" i="31"/>
  <c r="M132" i="31"/>
  <c r="M131" i="31"/>
  <c r="M130" i="31"/>
  <c r="M54" i="31"/>
  <c r="M53" i="31"/>
  <c r="M52" i="31"/>
  <c r="M51" i="31"/>
  <c r="M50" i="31"/>
  <c r="M88" i="31"/>
  <c r="M87" i="31"/>
  <c r="M86" i="31"/>
  <c r="M85" i="31"/>
  <c r="M89" i="31"/>
  <c r="M80" i="31"/>
  <c r="M84" i="31"/>
  <c r="M81" i="31"/>
  <c r="M83" i="31"/>
  <c r="M82" i="31"/>
  <c r="M272" i="31"/>
  <c r="M271" i="31"/>
  <c r="M270" i="31"/>
  <c r="M274" i="31"/>
  <c r="M273" i="31"/>
  <c r="M16" i="31"/>
  <c r="M15" i="31"/>
  <c r="M19" i="31"/>
  <c r="M18" i="31"/>
  <c r="M17" i="31"/>
  <c r="M328" i="31"/>
  <c r="M329" i="31"/>
  <c r="M327" i="31"/>
  <c r="M326" i="31"/>
  <c r="M325" i="31"/>
  <c r="M33" i="33"/>
  <c r="M32" i="33"/>
  <c r="M31" i="33"/>
  <c r="M30" i="33"/>
  <c r="M34" i="33"/>
  <c r="M319" i="31"/>
  <c r="M318" i="31"/>
  <c r="M317" i="31"/>
  <c r="M316" i="31"/>
  <c r="M315" i="31"/>
  <c r="M239" i="31"/>
  <c r="M238" i="31"/>
  <c r="M237" i="31"/>
  <c r="M236" i="31"/>
  <c r="M235" i="31"/>
  <c r="M159" i="31"/>
  <c r="M158" i="31"/>
  <c r="M157" i="31"/>
  <c r="M156" i="31"/>
  <c r="M155" i="31"/>
  <c r="M79" i="31"/>
  <c r="M78" i="31"/>
  <c r="M77" i="31"/>
  <c r="M76" i="31"/>
  <c r="M75" i="31"/>
  <c r="M312" i="31"/>
  <c r="M311" i="31"/>
  <c r="M310" i="31"/>
  <c r="M313" i="31"/>
  <c r="M314" i="31"/>
  <c r="M72" i="31"/>
  <c r="M71" i="31"/>
  <c r="M70" i="31"/>
  <c r="M73" i="31"/>
  <c r="M74" i="31"/>
  <c r="M349" i="31"/>
  <c r="M348" i="31"/>
  <c r="M347" i="31"/>
  <c r="M345" i="31"/>
  <c r="M346" i="31"/>
  <c r="M269" i="31"/>
  <c r="M268" i="31"/>
  <c r="M267" i="31"/>
  <c r="M265" i="31"/>
  <c r="M266" i="31"/>
  <c r="M185" i="31"/>
  <c r="M189" i="31"/>
  <c r="M188" i="31"/>
  <c r="M187" i="31"/>
  <c r="M186" i="31"/>
  <c r="M109" i="31"/>
  <c r="M105" i="31"/>
  <c r="M108" i="31"/>
  <c r="M107" i="31"/>
  <c r="M106" i="31"/>
  <c r="M29" i="31"/>
  <c r="M28" i="31"/>
  <c r="M27" i="31"/>
  <c r="M25" i="31"/>
  <c r="M26" i="31"/>
  <c r="M304" i="31"/>
  <c r="M303" i="31"/>
  <c r="M302" i="31"/>
  <c r="M301" i="31"/>
  <c r="M300" i="31"/>
  <c r="M224" i="31"/>
  <c r="M223" i="31"/>
  <c r="M222" i="31"/>
  <c r="M221" i="31"/>
  <c r="M220" i="31"/>
  <c r="M144" i="31"/>
  <c r="M143" i="31"/>
  <c r="M142" i="31"/>
  <c r="M141" i="31"/>
  <c r="M140" i="31"/>
  <c r="M64" i="31"/>
  <c r="M63" i="31"/>
  <c r="M62" i="31"/>
  <c r="M61" i="31"/>
  <c r="M60" i="31"/>
  <c r="M17" i="33"/>
  <c r="M16" i="33"/>
  <c r="M15" i="33"/>
  <c r="M18" i="33"/>
  <c r="M19" i="33"/>
  <c r="M39" i="33"/>
  <c r="M38" i="33"/>
  <c r="M37" i="33"/>
  <c r="M36" i="33"/>
  <c r="M35" i="33"/>
  <c r="M8" i="31"/>
  <c r="M7" i="31"/>
  <c r="M6" i="31"/>
  <c r="M5" i="31"/>
  <c r="M9" i="31"/>
  <c r="M136" i="31"/>
  <c r="M135" i="31"/>
  <c r="M137" i="31"/>
  <c r="M139" i="31"/>
  <c r="M138" i="31"/>
  <c r="M56" i="31"/>
  <c r="M55" i="31"/>
  <c r="M59" i="31"/>
  <c r="M58" i="31"/>
  <c r="M57" i="31"/>
  <c r="M336" i="31"/>
  <c r="M335" i="31"/>
  <c r="M337" i="31"/>
  <c r="M339" i="31"/>
  <c r="M338" i="31"/>
  <c r="M232" i="31"/>
  <c r="M231" i="31"/>
  <c r="M230" i="31"/>
  <c r="M233" i="31"/>
  <c r="M234" i="31"/>
  <c r="M152" i="31"/>
  <c r="M151" i="31"/>
  <c r="M150" i="31"/>
  <c r="M153" i="31"/>
  <c r="M154" i="31"/>
  <c r="M25" i="33"/>
  <c r="M29" i="33"/>
  <c r="M26" i="33"/>
  <c r="M28" i="33"/>
  <c r="M27" i="33"/>
  <c r="M296" i="31"/>
  <c r="M295" i="31"/>
  <c r="M297" i="31"/>
  <c r="M299" i="31"/>
  <c r="M298" i="31"/>
  <c r="M10" i="33"/>
  <c r="M14" i="33"/>
  <c r="M13" i="33"/>
  <c r="M12" i="33"/>
  <c r="M11" i="33"/>
  <c r="D325" i="31"/>
  <c r="D245" i="31"/>
  <c r="D165" i="31"/>
  <c r="D85" i="31"/>
  <c r="M6" i="42"/>
  <c r="M5" i="42"/>
  <c r="M7" i="42"/>
  <c r="M9" i="42"/>
  <c r="M8" i="42"/>
  <c r="D5" i="42"/>
  <c r="M135" i="38"/>
  <c r="D135" i="38"/>
  <c r="M136" i="38"/>
  <c r="M137" i="38"/>
  <c r="M138" i="38"/>
  <c r="M139" i="38"/>
  <c r="D320" i="31"/>
  <c r="D240" i="31"/>
  <c r="D160" i="31"/>
  <c r="D80" i="31"/>
  <c r="D30" i="34"/>
  <c r="M32" i="34"/>
  <c r="M31" i="34"/>
  <c r="M33" i="34"/>
  <c r="M34" i="34"/>
  <c r="M30" i="34"/>
  <c r="D55" i="38"/>
  <c r="M55" i="38"/>
  <c r="M56" i="38"/>
  <c r="M57" i="38"/>
  <c r="M58" i="38"/>
  <c r="M59" i="38"/>
  <c r="M318" i="42"/>
  <c r="M319" i="42"/>
  <c r="M315" i="42"/>
  <c r="M316" i="42"/>
  <c r="D315" i="42"/>
  <c r="M317" i="42"/>
  <c r="M238" i="42"/>
  <c r="M239" i="42"/>
  <c r="D235" i="42"/>
  <c r="M236" i="42"/>
  <c r="M237" i="42"/>
  <c r="M235" i="42"/>
  <c r="M158" i="42"/>
  <c r="M159" i="42"/>
  <c r="M156" i="42"/>
  <c r="M155" i="42"/>
  <c r="M157" i="42"/>
  <c r="D155" i="42"/>
  <c r="M78" i="42"/>
  <c r="M79" i="42"/>
  <c r="M76" i="42"/>
  <c r="M75" i="42"/>
  <c r="D75" i="42"/>
  <c r="M77" i="42"/>
  <c r="D335" i="38"/>
  <c r="M335" i="38"/>
  <c r="M336" i="38"/>
  <c r="M339" i="38"/>
  <c r="M338" i="38"/>
  <c r="M337" i="38"/>
  <c r="M310" i="42"/>
  <c r="M311" i="42"/>
  <c r="M313" i="42"/>
  <c r="M312" i="42"/>
  <c r="M314" i="42"/>
  <c r="D310" i="42"/>
  <c r="M230" i="42"/>
  <c r="M231" i="42"/>
  <c r="M232" i="42"/>
  <c r="M234" i="42"/>
  <c r="D230" i="42"/>
  <c r="M233" i="42"/>
  <c r="M150" i="42"/>
  <c r="M151" i="42"/>
  <c r="M154" i="42"/>
  <c r="D150" i="42"/>
  <c r="M153" i="42"/>
  <c r="M152" i="42"/>
  <c r="M70" i="42"/>
  <c r="M71" i="42"/>
  <c r="M74" i="42"/>
  <c r="D70" i="42"/>
  <c r="M73" i="42"/>
  <c r="M72" i="42"/>
  <c r="D25" i="34"/>
  <c r="M27" i="34"/>
  <c r="M25" i="34"/>
  <c r="M29" i="34"/>
  <c r="M26" i="34"/>
  <c r="M28" i="34"/>
  <c r="M349" i="42"/>
  <c r="D345" i="42"/>
  <c r="M346" i="42"/>
  <c r="M345" i="42"/>
  <c r="M348" i="42"/>
  <c r="M347" i="42"/>
  <c r="M269" i="42"/>
  <c r="D265" i="42"/>
  <c r="M266" i="42"/>
  <c r="M265" i="42"/>
  <c r="M267" i="42"/>
  <c r="M268" i="42"/>
  <c r="M189" i="42"/>
  <c r="M185" i="42"/>
  <c r="M187" i="42"/>
  <c r="D185" i="42"/>
  <c r="M186" i="42"/>
  <c r="M188" i="42"/>
  <c r="M109" i="42"/>
  <c r="D105" i="42"/>
  <c r="M106" i="42"/>
  <c r="M105" i="42"/>
  <c r="M108" i="42"/>
  <c r="M107" i="42"/>
  <c r="M29" i="42"/>
  <c r="M27" i="42"/>
  <c r="D25" i="42"/>
  <c r="M26" i="42"/>
  <c r="M25" i="42"/>
  <c r="M28" i="42"/>
  <c r="D295" i="38"/>
  <c r="M295" i="38"/>
  <c r="M296" i="38"/>
  <c r="M297" i="38"/>
  <c r="M298" i="38"/>
  <c r="M299" i="38"/>
  <c r="M302" i="42"/>
  <c r="D300" i="42"/>
  <c r="M303" i="42"/>
  <c r="M304" i="42"/>
  <c r="M301" i="42"/>
  <c r="M300" i="42"/>
  <c r="M222" i="42"/>
  <c r="D220" i="42"/>
  <c r="M223" i="42"/>
  <c r="M221" i="42"/>
  <c r="M224" i="42"/>
  <c r="M220" i="42"/>
  <c r="M142" i="42"/>
  <c r="D140" i="42"/>
  <c r="M143" i="42"/>
  <c r="M144" i="42"/>
  <c r="M141" i="42"/>
  <c r="M140" i="42"/>
  <c r="M62" i="42"/>
  <c r="D60" i="42"/>
  <c r="M63" i="42"/>
  <c r="M64" i="42"/>
  <c r="M61" i="42"/>
  <c r="M60" i="42"/>
  <c r="D15" i="41"/>
  <c r="M17" i="41"/>
  <c r="M16" i="41"/>
  <c r="M15" i="41"/>
  <c r="M18" i="41"/>
  <c r="M19" i="41"/>
  <c r="M14" i="34"/>
  <c r="M13" i="34"/>
  <c r="M10" i="34"/>
  <c r="D10" i="34"/>
  <c r="M11" i="34"/>
  <c r="M12" i="34"/>
  <c r="D330" i="31"/>
  <c r="D250" i="31"/>
  <c r="D170" i="31"/>
  <c r="D90" i="31"/>
  <c r="D10" i="31"/>
  <c r="M7" i="34"/>
  <c r="M6" i="34"/>
  <c r="M5" i="34"/>
  <c r="D5" i="34"/>
  <c r="M9" i="34"/>
  <c r="M8" i="34"/>
  <c r="D215" i="43"/>
  <c r="M215" i="43"/>
  <c r="M219" i="43"/>
  <c r="M216" i="43"/>
  <c r="M217" i="43"/>
  <c r="M218" i="43"/>
  <c r="M327" i="38"/>
  <c r="M326" i="38"/>
  <c r="D325" i="38"/>
  <c r="M328" i="38"/>
  <c r="M325" i="38"/>
  <c r="M329" i="38"/>
  <c r="M324" i="38"/>
  <c r="M320" i="38"/>
  <c r="D320" i="38"/>
  <c r="M321" i="38"/>
  <c r="M322" i="38"/>
  <c r="M323" i="38"/>
  <c r="M318" i="43"/>
  <c r="D315" i="43"/>
  <c r="M317" i="43"/>
  <c r="M319" i="43"/>
  <c r="M315" i="43"/>
  <c r="M316" i="43"/>
  <c r="M78" i="43"/>
  <c r="M75" i="43"/>
  <c r="M76" i="43"/>
  <c r="D75" i="43"/>
  <c r="M77" i="43"/>
  <c r="M79" i="43"/>
  <c r="M150" i="43"/>
  <c r="M151" i="43"/>
  <c r="M152" i="43"/>
  <c r="D150" i="43"/>
  <c r="M153" i="43"/>
  <c r="M154" i="43"/>
  <c r="D25" i="41"/>
  <c r="M27" i="41"/>
  <c r="M26" i="41"/>
  <c r="M29" i="41"/>
  <c r="M28" i="41"/>
  <c r="M25" i="41"/>
  <c r="M349" i="43"/>
  <c r="M347" i="43"/>
  <c r="M348" i="43"/>
  <c r="M345" i="43"/>
  <c r="M346" i="43"/>
  <c r="D345" i="43"/>
  <c r="M269" i="43"/>
  <c r="M267" i="43"/>
  <c r="M265" i="43"/>
  <c r="M268" i="43"/>
  <c r="M266" i="43"/>
  <c r="D265" i="43"/>
  <c r="M189" i="43"/>
  <c r="M185" i="43"/>
  <c r="M186" i="43"/>
  <c r="M188" i="43"/>
  <c r="D185" i="43"/>
  <c r="M187" i="43"/>
  <c r="M107" i="43"/>
  <c r="M109" i="43"/>
  <c r="M108" i="43"/>
  <c r="D105" i="43"/>
  <c r="M105" i="43"/>
  <c r="M106" i="43"/>
  <c r="M27" i="43"/>
  <c r="M28" i="43"/>
  <c r="M29" i="43"/>
  <c r="M25" i="43"/>
  <c r="M26" i="43"/>
  <c r="D25" i="43"/>
  <c r="D295" i="42"/>
  <c r="M295" i="42"/>
  <c r="M296" i="42"/>
  <c r="M298" i="42"/>
  <c r="M297" i="42"/>
  <c r="M299" i="42"/>
  <c r="M302" i="43"/>
  <c r="D300" i="43"/>
  <c r="M303" i="43"/>
  <c r="M301" i="43"/>
  <c r="M300" i="43"/>
  <c r="M304" i="43"/>
  <c r="M222" i="43"/>
  <c r="D220" i="43"/>
  <c r="M223" i="43"/>
  <c r="M221" i="43"/>
  <c r="M224" i="43"/>
  <c r="M220" i="43"/>
  <c r="M142" i="43"/>
  <c r="D140" i="43"/>
  <c r="M143" i="43"/>
  <c r="M144" i="43"/>
  <c r="M141" i="43"/>
  <c r="M140" i="43"/>
  <c r="M62" i="43"/>
  <c r="M61" i="43"/>
  <c r="M60" i="43"/>
  <c r="D60" i="43"/>
  <c r="M63" i="43"/>
  <c r="M64" i="43"/>
  <c r="M15" i="34"/>
  <c r="M18" i="34"/>
  <c r="M17" i="34"/>
  <c r="M16" i="34"/>
  <c r="M19" i="34"/>
  <c r="D15" i="34"/>
  <c r="M14" i="41"/>
  <c r="M10" i="41"/>
  <c r="M11" i="41"/>
  <c r="D10" i="41"/>
  <c r="M13" i="41"/>
  <c r="M12" i="41"/>
  <c r="D330" i="38"/>
  <c r="M334" i="38"/>
  <c r="M333" i="38"/>
  <c r="M330" i="38"/>
  <c r="M331" i="38"/>
  <c r="M332" i="38"/>
  <c r="M254" i="38"/>
  <c r="D250" i="38"/>
  <c r="M250" i="38"/>
  <c r="M251" i="38"/>
  <c r="M253" i="38"/>
  <c r="M252" i="38"/>
  <c r="M174" i="38"/>
  <c r="D170" i="38"/>
  <c r="M170" i="38"/>
  <c r="M171" i="38"/>
  <c r="M173" i="38"/>
  <c r="M172" i="38"/>
  <c r="M94" i="38"/>
  <c r="D90" i="38"/>
  <c r="M93" i="38"/>
  <c r="M92" i="38"/>
  <c r="M90" i="38"/>
  <c r="M91" i="38"/>
  <c r="D10" i="38"/>
  <c r="M14" i="38"/>
  <c r="M13" i="38"/>
  <c r="M10" i="38"/>
  <c r="M11" i="38"/>
  <c r="M12" i="38"/>
  <c r="D5" i="33"/>
  <c r="D215" i="31"/>
  <c r="Q79" i="42"/>
  <c r="D375" i="42" s="1"/>
  <c r="Q79" i="38"/>
  <c r="D375" i="38" s="1"/>
  <c r="Q79" i="31"/>
  <c r="Q79" i="43"/>
  <c r="D375" i="43" s="1"/>
  <c r="M244" i="38"/>
  <c r="M240" i="38"/>
  <c r="D240" i="38"/>
  <c r="M241" i="38"/>
  <c r="M242" i="38"/>
  <c r="M243" i="38"/>
  <c r="M70" i="43"/>
  <c r="M71" i="43"/>
  <c r="M72" i="43"/>
  <c r="D70" i="43"/>
  <c r="M73" i="43"/>
  <c r="M74" i="43"/>
  <c r="M366" i="42"/>
  <c r="M367" i="42"/>
  <c r="M368" i="42"/>
  <c r="D365" i="42"/>
  <c r="M365" i="42"/>
  <c r="M369" i="42"/>
  <c r="M286" i="42"/>
  <c r="M287" i="42"/>
  <c r="D285" i="42"/>
  <c r="M285" i="42"/>
  <c r="M289" i="42"/>
  <c r="M288" i="42"/>
  <c r="M206" i="42"/>
  <c r="M207" i="42"/>
  <c r="M209" i="42"/>
  <c r="M205" i="42"/>
  <c r="M208" i="42"/>
  <c r="D205" i="42"/>
  <c r="M126" i="42"/>
  <c r="M127" i="42"/>
  <c r="M129" i="42"/>
  <c r="M128" i="42"/>
  <c r="D125" i="42"/>
  <c r="M125" i="42"/>
  <c r="M46" i="42"/>
  <c r="M47" i="42"/>
  <c r="M45" i="42"/>
  <c r="M48" i="42"/>
  <c r="D45" i="42"/>
  <c r="M49" i="42"/>
  <c r="M43" i="40"/>
  <c r="M40" i="40"/>
  <c r="D40" i="40"/>
  <c r="M44" i="40"/>
  <c r="M41" i="40"/>
  <c r="M42" i="40"/>
  <c r="M364" i="42"/>
  <c r="M360" i="42"/>
  <c r="D360" i="42"/>
  <c r="M362" i="42"/>
  <c r="M361" i="42"/>
  <c r="M363" i="42"/>
  <c r="M284" i="42"/>
  <c r="M282" i="42"/>
  <c r="M281" i="42"/>
  <c r="M280" i="42"/>
  <c r="M283" i="42"/>
  <c r="D280" i="42"/>
  <c r="M204" i="42"/>
  <c r="M202" i="42"/>
  <c r="M201" i="42"/>
  <c r="M200" i="42"/>
  <c r="M203" i="42"/>
  <c r="D200" i="42"/>
  <c r="M124" i="42"/>
  <c r="M121" i="42"/>
  <c r="M120" i="42"/>
  <c r="M123" i="42"/>
  <c r="D120" i="42"/>
  <c r="M122" i="42"/>
  <c r="M44" i="42"/>
  <c r="M40" i="42"/>
  <c r="D40" i="42"/>
  <c r="M42" i="42"/>
  <c r="M41" i="42"/>
  <c r="M43" i="42"/>
  <c r="D175" i="43"/>
  <c r="M175" i="43"/>
  <c r="M178" i="43"/>
  <c r="M179" i="43"/>
  <c r="M176" i="43"/>
  <c r="M177" i="43"/>
  <c r="D355" i="31"/>
  <c r="D275" i="31"/>
  <c r="D195" i="31"/>
  <c r="D115" i="31"/>
  <c r="D35" i="31"/>
  <c r="D350" i="31"/>
  <c r="M270" i="38"/>
  <c r="M271" i="38"/>
  <c r="M272" i="38"/>
  <c r="D270" i="38"/>
  <c r="M274" i="38"/>
  <c r="M273" i="38"/>
  <c r="M190" i="38"/>
  <c r="M191" i="38"/>
  <c r="M192" i="38"/>
  <c r="M193" i="38"/>
  <c r="M194" i="38"/>
  <c r="D190" i="38"/>
  <c r="D110" i="31"/>
  <c r="D30" i="31"/>
  <c r="D95" i="43"/>
  <c r="M95" i="43"/>
  <c r="M96" i="43"/>
  <c r="M99" i="43"/>
  <c r="M97" i="43"/>
  <c r="M98" i="43"/>
  <c r="D305" i="31"/>
  <c r="D225" i="31"/>
  <c r="D145" i="31"/>
  <c r="D65" i="31"/>
  <c r="M23" i="34"/>
  <c r="M24" i="34"/>
  <c r="M21" i="34"/>
  <c r="M22" i="34"/>
  <c r="D20" i="34"/>
  <c r="M20" i="34"/>
  <c r="D340" i="31"/>
  <c r="D260" i="31"/>
  <c r="D180" i="31"/>
  <c r="D100" i="31"/>
  <c r="D20" i="31"/>
  <c r="D255" i="43"/>
  <c r="M255" i="43"/>
  <c r="M256" i="43"/>
  <c r="M257" i="43"/>
  <c r="M258" i="43"/>
  <c r="M259" i="43"/>
  <c r="M374" i="43"/>
  <c r="M370" i="43"/>
  <c r="M373" i="43"/>
  <c r="D370" i="43"/>
  <c r="M372" i="43"/>
  <c r="M371" i="43"/>
  <c r="M294" i="43"/>
  <c r="M293" i="43"/>
  <c r="D290" i="43"/>
  <c r="M291" i="43"/>
  <c r="M292" i="43"/>
  <c r="M290" i="43"/>
  <c r="M214" i="43"/>
  <c r="M211" i="43"/>
  <c r="M213" i="43"/>
  <c r="M210" i="43"/>
  <c r="M212" i="43"/>
  <c r="D210" i="43"/>
  <c r="M134" i="43"/>
  <c r="M133" i="43"/>
  <c r="M130" i="43"/>
  <c r="M132" i="43"/>
  <c r="D130" i="43"/>
  <c r="M131" i="43"/>
  <c r="M54" i="43"/>
  <c r="M50" i="43"/>
  <c r="M52" i="43"/>
  <c r="M53" i="43"/>
  <c r="D50" i="43"/>
  <c r="M51" i="43"/>
  <c r="K26" i="30"/>
  <c r="K12" i="30"/>
  <c r="K11" i="30"/>
  <c r="K20" i="30"/>
  <c r="K19" i="30"/>
  <c r="K13" i="30"/>
  <c r="K7" i="30"/>
  <c r="K14" i="30"/>
  <c r="K15" i="30"/>
  <c r="K9" i="30"/>
  <c r="K23" i="30"/>
  <c r="K17" i="30"/>
  <c r="K22" i="30"/>
  <c r="K25" i="30"/>
  <c r="K8" i="30"/>
  <c r="K10" i="30"/>
  <c r="K24" i="30"/>
  <c r="K18" i="30"/>
  <c r="K21" i="30"/>
  <c r="K16" i="30"/>
  <c r="M7" i="40"/>
  <c r="M8" i="40"/>
  <c r="D5" i="40"/>
  <c r="M6" i="40"/>
  <c r="M9" i="40"/>
  <c r="M5" i="40"/>
  <c r="M215" i="38"/>
  <c r="D215" i="38"/>
  <c r="M216" i="38"/>
  <c r="M217" i="38"/>
  <c r="M218" i="38"/>
  <c r="M219" i="38"/>
  <c r="M87" i="38"/>
  <c r="M86" i="38"/>
  <c r="M88" i="38"/>
  <c r="M85" i="38"/>
  <c r="D85" i="38"/>
  <c r="M89" i="38"/>
  <c r="D30" i="41"/>
  <c r="M32" i="41"/>
  <c r="M33" i="41"/>
  <c r="M30" i="41"/>
  <c r="M34" i="41"/>
  <c r="M31" i="41"/>
  <c r="M310" i="43"/>
  <c r="M311" i="43"/>
  <c r="M313" i="43"/>
  <c r="M314" i="43"/>
  <c r="M312" i="43"/>
  <c r="D310" i="43"/>
  <c r="M366" i="43"/>
  <c r="M367" i="43"/>
  <c r="M365" i="43"/>
  <c r="M368" i="43"/>
  <c r="D365" i="43"/>
  <c r="M369" i="43"/>
  <c r="M206" i="43"/>
  <c r="M207" i="43"/>
  <c r="M205" i="43"/>
  <c r="M208" i="43"/>
  <c r="D205" i="43"/>
  <c r="M209" i="43"/>
  <c r="M126" i="43"/>
  <c r="M127" i="43"/>
  <c r="M128" i="43"/>
  <c r="D125" i="43"/>
  <c r="M125" i="43"/>
  <c r="M129" i="43"/>
  <c r="M46" i="43"/>
  <c r="M47" i="43"/>
  <c r="M45" i="43"/>
  <c r="M48" i="43"/>
  <c r="D45" i="43"/>
  <c r="M49" i="43"/>
  <c r="M44" i="34"/>
  <c r="D40" i="34"/>
  <c r="M42" i="34"/>
  <c r="M41" i="34"/>
  <c r="M40" i="34"/>
  <c r="M43" i="34"/>
  <c r="M364" i="43"/>
  <c r="D360" i="43"/>
  <c r="M363" i="43"/>
  <c r="M360" i="43"/>
  <c r="M361" i="43"/>
  <c r="M362" i="43"/>
  <c r="M284" i="43"/>
  <c r="D280" i="43"/>
  <c r="M283" i="43"/>
  <c r="M280" i="43"/>
  <c r="M281" i="43"/>
  <c r="M282" i="43"/>
  <c r="M204" i="43"/>
  <c r="M203" i="43"/>
  <c r="M200" i="43"/>
  <c r="M201" i="43"/>
  <c r="M202" i="43"/>
  <c r="D200" i="43"/>
  <c r="D120" i="43"/>
  <c r="M124" i="43"/>
  <c r="M121" i="43"/>
  <c r="M122" i="43"/>
  <c r="M123" i="43"/>
  <c r="M120" i="43"/>
  <c r="D40" i="43"/>
  <c r="M44" i="43"/>
  <c r="M40" i="43"/>
  <c r="M41" i="43"/>
  <c r="M43" i="43"/>
  <c r="M42" i="43"/>
  <c r="D175" i="31"/>
  <c r="M358" i="38"/>
  <c r="M359" i="38"/>
  <c r="M355" i="38"/>
  <c r="M356" i="38"/>
  <c r="D355" i="38"/>
  <c r="M357" i="38"/>
  <c r="M278" i="38"/>
  <c r="M279" i="38"/>
  <c r="M276" i="38"/>
  <c r="D275" i="38"/>
  <c r="M277" i="38"/>
  <c r="M275" i="38"/>
  <c r="M198" i="38"/>
  <c r="M199" i="38"/>
  <c r="M196" i="38"/>
  <c r="M195" i="38"/>
  <c r="D195" i="38"/>
  <c r="M197" i="38"/>
  <c r="M119" i="38"/>
  <c r="M118" i="38"/>
  <c r="M116" i="38"/>
  <c r="M115" i="38"/>
  <c r="D115" i="38"/>
  <c r="M117" i="38"/>
  <c r="M39" i="38"/>
  <c r="M38" i="38"/>
  <c r="M35" i="38"/>
  <c r="M36" i="38"/>
  <c r="D35" i="38"/>
  <c r="M37" i="38"/>
  <c r="M350" i="38"/>
  <c r="M351" i="38"/>
  <c r="M353" i="38"/>
  <c r="M354" i="38"/>
  <c r="D350" i="38"/>
  <c r="M352" i="38"/>
  <c r="D270" i="31"/>
  <c r="D190" i="31"/>
  <c r="M110" i="38"/>
  <c r="M111" i="38"/>
  <c r="M112" i="38"/>
  <c r="M113" i="38"/>
  <c r="M114" i="38"/>
  <c r="D110" i="38"/>
  <c r="M31" i="38"/>
  <c r="M30" i="38"/>
  <c r="M34" i="38"/>
  <c r="M33" i="38"/>
  <c r="D30" i="38"/>
  <c r="M32" i="38"/>
  <c r="D95" i="31"/>
  <c r="M309" i="38"/>
  <c r="D305" i="38"/>
  <c r="M305" i="38"/>
  <c r="M306" i="38"/>
  <c r="M307" i="38"/>
  <c r="M308" i="38"/>
  <c r="M229" i="38"/>
  <c r="M225" i="38"/>
  <c r="M226" i="38"/>
  <c r="M227" i="38"/>
  <c r="M228" i="38"/>
  <c r="D225" i="38"/>
  <c r="M149" i="38"/>
  <c r="D145" i="38"/>
  <c r="M148" i="38"/>
  <c r="M147" i="38"/>
  <c r="M146" i="38"/>
  <c r="M145" i="38"/>
  <c r="M69" i="38"/>
  <c r="D65" i="38"/>
  <c r="M68" i="38"/>
  <c r="M65" i="38"/>
  <c r="M66" i="38"/>
  <c r="M67" i="38"/>
  <c r="D20" i="33"/>
  <c r="D340" i="38"/>
  <c r="M344" i="38"/>
  <c r="M342" i="38"/>
  <c r="M343" i="38"/>
  <c r="M341" i="38"/>
  <c r="M340" i="38"/>
  <c r="D260" i="38"/>
  <c r="M264" i="38"/>
  <c r="M262" i="38"/>
  <c r="M263" i="38"/>
  <c r="M261" i="38"/>
  <c r="M260" i="38"/>
  <c r="D180" i="38"/>
  <c r="M184" i="38"/>
  <c r="M183" i="38"/>
  <c r="M182" i="38"/>
  <c r="M181" i="38"/>
  <c r="M180" i="38"/>
  <c r="D100" i="38"/>
  <c r="M104" i="38"/>
  <c r="M102" i="38"/>
  <c r="M101" i="38"/>
  <c r="M100" i="38"/>
  <c r="M103" i="38"/>
  <c r="D20" i="38"/>
  <c r="M24" i="38"/>
  <c r="M22" i="38"/>
  <c r="M23" i="38"/>
  <c r="M21" i="38"/>
  <c r="M20" i="38"/>
  <c r="D255" i="31"/>
  <c r="M374" i="42"/>
  <c r="M372" i="42"/>
  <c r="M371" i="42"/>
  <c r="M370" i="42"/>
  <c r="M373" i="42"/>
  <c r="D370" i="42"/>
  <c r="M294" i="42"/>
  <c r="M291" i="42"/>
  <c r="M292" i="42"/>
  <c r="M290" i="42"/>
  <c r="M293" i="42"/>
  <c r="D290" i="42"/>
  <c r="M214" i="42"/>
  <c r="M212" i="42"/>
  <c r="M210" i="42"/>
  <c r="D210" i="42"/>
  <c r="M213" i="42"/>
  <c r="M211" i="42"/>
  <c r="M134" i="42"/>
  <c r="M132" i="42"/>
  <c r="M131" i="42"/>
  <c r="M133" i="42"/>
  <c r="M130" i="42"/>
  <c r="D130" i="42"/>
  <c r="M54" i="42"/>
  <c r="M52" i="42"/>
  <c r="M51" i="42"/>
  <c r="M50" i="42"/>
  <c r="M53" i="42"/>
  <c r="D50" i="42"/>
  <c r="D5" i="41"/>
  <c r="M6" i="41"/>
  <c r="M9" i="41"/>
  <c r="M8" i="41"/>
  <c r="M5" i="41"/>
  <c r="M7" i="41"/>
  <c r="D215" i="42"/>
  <c r="M215" i="42"/>
  <c r="M218" i="42"/>
  <c r="M217" i="42"/>
  <c r="M216" i="42"/>
  <c r="M219" i="42"/>
  <c r="M6" i="43"/>
  <c r="M7" i="43"/>
  <c r="M5" i="43"/>
  <c r="M8" i="43"/>
  <c r="M9" i="43"/>
  <c r="D5" i="43"/>
  <c r="D55" i="42"/>
  <c r="M55" i="42"/>
  <c r="M57" i="42"/>
  <c r="M56" i="42"/>
  <c r="M59" i="42"/>
  <c r="M58" i="42"/>
  <c r="D335" i="42"/>
  <c r="M335" i="42"/>
  <c r="M337" i="42"/>
  <c r="M336" i="42"/>
  <c r="M339" i="42"/>
  <c r="M338" i="42"/>
  <c r="M286" i="43"/>
  <c r="M287" i="43"/>
  <c r="M285" i="43"/>
  <c r="M288" i="43"/>
  <c r="D285" i="43"/>
  <c r="M289" i="43"/>
  <c r="D365" i="31"/>
  <c r="D285" i="31"/>
  <c r="D205" i="31"/>
  <c r="D125" i="31"/>
  <c r="D45" i="31"/>
  <c r="D40" i="33"/>
  <c r="D360" i="31"/>
  <c r="D280" i="31"/>
  <c r="D200" i="31"/>
  <c r="D120" i="31"/>
  <c r="D40" i="31"/>
  <c r="D175" i="38"/>
  <c r="M175" i="38"/>
  <c r="M176" i="38"/>
  <c r="M177" i="38"/>
  <c r="M178" i="38"/>
  <c r="M179" i="38"/>
  <c r="M358" i="42"/>
  <c r="M359" i="42"/>
  <c r="M355" i="42"/>
  <c r="M357" i="42"/>
  <c r="D355" i="42"/>
  <c r="M356" i="42"/>
  <c r="M278" i="42"/>
  <c r="M279" i="42"/>
  <c r="M277" i="42"/>
  <c r="D275" i="42"/>
  <c r="M275" i="42"/>
  <c r="M276" i="42"/>
  <c r="M198" i="42"/>
  <c r="M199" i="42"/>
  <c r="D195" i="42"/>
  <c r="M197" i="42"/>
  <c r="M195" i="42"/>
  <c r="M196" i="42"/>
  <c r="M118" i="42"/>
  <c r="M119" i="42"/>
  <c r="D115" i="42"/>
  <c r="M115" i="42"/>
  <c r="M117" i="42"/>
  <c r="M116" i="42"/>
  <c r="M38" i="42"/>
  <c r="M39" i="42"/>
  <c r="M35" i="42"/>
  <c r="M37" i="42"/>
  <c r="D35" i="42"/>
  <c r="M36" i="42"/>
  <c r="M350" i="42"/>
  <c r="M351" i="42"/>
  <c r="D350" i="42"/>
  <c r="M354" i="42"/>
  <c r="M353" i="42"/>
  <c r="M352" i="42"/>
  <c r="M270" i="42"/>
  <c r="M271" i="42"/>
  <c r="M273" i="42"/>
  <c r="M272" i="42"/>
  <c r="D270" i="42"/>
  <c r="M274" i="42"/>
  <c r="M190" i="42"/>
  <c r="M191" i="42"/>
  <c r="M193" i="42"/>
  <c r="M192" i="42"/>
  <c r="D190" i="42"/>
  <c r="M194" i="42"/>
  <c r="M110" i="42"/>
  <c r="M111" i="42"/>
  <c r="M112" i="42"/>
  <c r="D110" i="42"/>
  <c r="M114" i="42"/>
  <c r="M113" i="42"/>
  <c r="M30" i="42"/>
  <c r="M31" i="42"/>
  <c r="D30" i="42"/>
  <c r="M34" i="42"/>
  <c r="M33" i="42"/>
  <c r="M32" i="42"/>
  <c r="M95" i="38"/>
  <c r="D95" i="38"/>
  <c r="M97" i="38"/>
  <c r="M98" i="38"/>
  <c r="M99" i="38"/>
  <c r="M96" i="38"/>
  <c r="M309" i="42"/>
  <c r="D305" i="42"/>
  <c r="M307" i="42"/>
  <c r="M308" i="42"/>
  <c r="M306" i="42"/>
  <c r="M305" i="42"/>
  <c r="M229" i="42"/>
  <c r="M227" i="42"/>
  <c r="M228" i="42"/>
  <c r="M226" i="42"/>
  <c r="M225" i="42"/>
  <c r="D225" i="42"/>
  <c r="M149" i="42"/>
  <c r="M146" i="42"/>
  <c r="M148" i="42"/>
  <c r="M145" i="42"/>
  <c r="D145" i="42"/>
  <c r="M147" i="42"/>
  <c r="M69" i="42"/>
  <c r="M65" i="42"/>
  <c r="M68" i="42"/>
  <c r="D65" i="42"/>
  <c r="M67" i="42"/>
  <c r="M66" i="42"/>
  <c r="M23" i="40"/>
  <c r="D20" i="40"/>
  <c r="M24" i="40"/>
  <c r="M22" i="40"/>
  <c r="M20" i="40"/>
  <c r="M21" i="40"/>
  <c r="M342" i="42"/>
  <c r="D340" i="42"/>
  <c r="M343" i="42"/>
  <c r="M341" i="42"/>
  <c r="M340" i="42"/>
  <c r="M344" i="42"/>
  <c r="M262" i="42"/>
  <c r="M263" i="42"/>
  <c r="D260" i="42"/>
  <c r="M261" i="42"/>
  <c r="M264" i="42"/>
  <c r="M260" i="42"/>
  <c r="M182" i="42"/>
  <c r="M183" i="42"/>
  <c r="D180" i="42"/>
  <c r="M184" i="42"/>
  <c r="M181" i="42"/>
  <c r="M180" i="42"/>
  <c r="M102" i="42"/>
  <c r="D100" i="42"/>
  <c r="M103" i="42"/>
  <c r="M104" i="42"/>
  <c r="M101" i="42"/>
  <c r="M100" i="42"/>
  <c r="M22" i="42"/>
  <c r="M23" i="42"/>
  <c r="D20" i="42"/>
  <c r="M21" i="42"/>
  <c r="M20" i="42"/>
  <c r="M24" i="42"/>
  <c r="D255" i="38"/>
  <c r="M255" i="38"/>
  <c r="M256" i="38"/>
  <c r="M257" i="38"/>
  <c r="M258" i="38"/>
  <c r="M259" i="38"/>
  <c r="D370" i="31"/>
  <c r="D290" i="31"/>
  <c r="D210" i="31"/>
  <c r="D130" i="31"/>
  <c r="D50" i="31"/>
  <c r="K26" i="29"/>
  <c r="K19" i="29"/>
  <c r="K9" i="29"/>
  <c r="K18" i="29"/>
  <c r="K12" i="29"/>
  <c r="K17" i="29"/>
  <c r="K13" i="29"/>
  <c r="K25" i="29"/>
  <c r="K21" i="29"/>
  <c r="K22" i="29"/>
  <c r="K14" i="29"/>
  <c r="K15" i="29"/>
  <c r="K20" i="29"/>
  <c r="K23" i="29"/>
  <c r="K16" i="29"/>
  <c r="K11" i="29"/>
  <c r="K24" i="29"/>
  <c r="K10" i="29"/>
  <c r="K8" i="29"/>
  <c r="M39" i="40"/>
  <c r="M37" i="40"/>
  <c r="D35" i="40"/>
  <c r="M36" i="40"/>
  <c r="M35" i="40"/>
  <c r="M38" i="40"/>
  <c r="D15" i="43"/>
  <c r="M15" i="43"/>
  <c r="M16" i="43"/>
  <c r="M17" i="43"/>
  <c r="M18" i="43"/>
  <c r="M19" i="43"/>
  <c r="D135" i="42"/>
  <c r="M135" i="42"/>
  <c r="M138" i="42"/>
  <c r="M137" i="42"/>
  <c r="M136" i="42"/>
  <c r="M139" i="42"/>
  <c r="M238" i="43"/>
  <c r="M239" i="43"/>
  <c r="M237" i="43"/>
  <c r="M235" i="43"/>
  <c r="D235" i="43"/>
  <c r="M236" i="43"/>
  <c r="M207" i="38"/>
  <c r="M206" i="38"/>
  <c r="M208" i="38"/>
  <c r="D205" i="38"/>
  <c r="M205" i="38"/>
  <c r="M209" i="38"/>
  <c r="M44" i="41"/>
  <c r="M42" i="41"/>
  <c r="M41" i="41"/>
  <c r="M40" i="41"/>
  <c r="D40" i="41"/>
  <c r="M43" i="41"/>
  <c r="M204" i="38"/>
  <c r="M200" i="38"/>
  <c r="M201" i="38"/>
  <c r="M202" i="38"/>
  <c r="M203" i="38"/>
  <c r="D200" i="38"/>
  <c r="M124" i="38"/>
  <c r="M120" i="38"/>
  <c r="M121" i="38"/>
  <c r="M122" i="38"/>
  <c r="M123" i="38"/>
  <c r="D120" i="38"/>
  <c r="M44" i="38"/>
  <c r="M40" i="38"/>
  <c r="M41" i="38"/>
  <c r="M42" i="38"/>
  <c r="M43" i="38"/>
  <c r="D40" i="38"/>
  <c r="D175" i="42"/>
  <c r="M175" i="42"/>
  <c r="M176" i="42"/>
  <c r="M179" i="42"/>
  <c r="M178" i="42"/>
  <c r="M177" i="42"/>
  <c r="M358" i="43"/>
  <c r="M359" i="43"/>
  <c r="D355" i="43"/>
  <c r="M355" i="43"/>
  <c r="M356" i="43"/>
  <c r="M357" i="43"/>
  <c r="M278" i="43"/>
  <c r="M275" i="43"/>
  <c r="M276" i="43"/>
  <c r="M279" i="43"/>
  <c r="D275" i="43"/>
  <c r="M277" i="43"/>
  <c r="M198" i="43"/>
  <c r="M199" i="43"/>
  <c r="M196" i="43"/>
  <c r="D195" i="43"/>
  <c r="M195" i="43"/>
  <c r="M197" i="43"/>
  <c r="M118" i="43"/>
  <c r="M119" i="43"/>
  <c r="D115" i="43"/>
  <c r="M116" i="43"/>
  <c r="M115" i="43"/>
  <c r="M117" i="43"/>
  <c r="M38" i="43"/>
  <c r="M39" i="43"/>
  <c r="D35" i="43"/>
  <c r="M37" i="43"/>
  <c r="M35" i="43"/>
  <c r="M36" i="43"/>
  <c r="M350" i="43"/>
  <c r="M351" i="43"/>
  <c r="D350" i="43"/>
  <c r="M352" i="43"/>
  <c r="M353" i="43"/>
  <c r="M354" i="43"/>
  <c r="M270" i="43"/>
  <c r="M271" i="43"/>
  <c r="M272" i="43"/>
  <c r="M273" i="43"/>
  <c r="M274" i="43"/>
  <c r="D270" i="43"/>
  <c r="M190" i="43"/>
  <c r="M191" i="43"/>
  <c r="M192" i="43"/>
  <c r="M193" i="43"/>
  <c r="M194" i="43"/>
  <c r="D190" i="43"/>
  <c r="M110" i="43"/>
  <c r="M111" i="43"/>
  <c r="M114" i="43"/>
  <c r="D110" i="43"/>
  <c r="M112" i="43"/>
  <c r="M113" i="43"/>
  <c r="M30" i="43"/>
  <c r="M31" i="43"/>
  <c r="D30" i="43"/>
  <c r="M32" i="43"/>
  <c r="M33" i="43"/>
  <c r="M34" i="43"/>
  <c r="D95" i="42"/>
  <c r="M95" i="42"/>
  <c r="M99" i="42"/>
  <c r="M98" i="42"/>
  <c r="M97" i="42"/>
  <c r="M96" i="42"/>
  <c r="M309" i="43"/>
  <c r="M306" i="43"/>
  <c r="M307" i="43"/>
  <c r="D305" i="43"/>
  <c r="M308" i="43"/>
  <c r="M305" i="43"/>
  <c r="M229" i="43"/>
  <c r="M227" i="43"/>
  <c r="D225" i="43"/>
  <c r="M225" i="43"/>
  <c r="M226" i="43"/>
  <c r="M228" i="43"/>
  <c r="M149" i="43"/>
  <c r="M147" i="43"/>
  <c r="D145" i="43"/>
  <c r="M145" i="43"/>
  <c r="M146" i="43"/>
  <c r="M148" i="43"/>
  <c r="M67" i="43"/>
  <c r="M69" i="43"/>
  <c r="M68" i="43"/>
  <c r="D65" i="43"/>
  <c r="M65" i="43"/>
  <c r="M66" i="43"/>
  <c r="M23" i="41"/>
  <c r="M24" i="41"/>
  <c r="D20" i="41"/>
  <c r="M22" i="41"/>
  <c r="M20" i="41"/>
  <c r="M21" i="41"/>
  <c r="M342" i="43"/>
  <c r="D340" i="43"/>
  <c r="M343" i="43"/>
  <c r="M340" i="43"/>
  <c r="M344" i="43"/>
  <c r="M341" i="43"/>
  <c r="M262" i="43"/>
  <c r="D260" i="43"/>
  <c r="M263" i="43"/>
  <c r="M264" i="43"/>
  <c r="M260" i="43"/>
  <c r="M261" i="43"/>
  <c r="M182" i="43"/>
  <c r="M183" i="43"/>
  <c r="D180" i="43"/>
  <c r="M180" i="43"/>
  <c r="M181" i="43"/>
  <c r="M184" i="43"/>
  <c r="M102" i="43"/>
  <c r="M100" i="43"/>
  <c r="D100" i="43"/>
  <c r="M101" i="43"/>
  <c r="M103" i="43"/>
  <c r="M104" i="43"/>
  <c r="M22" i="43"/>
  <c r="D20" i="43"/>
  <c r="M23" i="43"/>
  <c r="M21" i="43"/>
  <c r="M20" i="43"/>
  <c r="M24" i="43"/>
  <c r="D255" i="42"/>
  <c r="M255" i="42"/>
  <c r="M257" i="42"/>
  <c r="M256" i="42"/>
  <c r="M259" i="42"/>
  <c r="M258" i="42"/>
  <c r="M374" i="38"/>
  <c r="D370" i="38"/>
  <c r="M373" i="38"/>
  <c r="M372" i="38"/>
  <c r="M370" i="38"/>
  <c r="M371" i="38"/>
  <c r="M294" i="38"/>
  <c r="D290" i="38"/>
  <c r="M290" i="38"/>
  <c r="M291" i="38"/>
  <c r="M293" i="38"/>
  <c r="M292" i="38"/>
  <c r="D210" i="38"/>
  <c r="M214" i="38"/>
  <c r="M213" i="38"/>
  <c r="M212" i="38"/>
  <c r="M211" i="38"/>
  <c r="M210" i="38"/>
  <c r="D130" i="38"/>
  <c r="M134" i="38"/>
  <c r="M133" i="38"/>
  <c r="M132" i="38"/>
  <c r="M130" i="38"/>
  <c r="M131" i="38"/>
  <c r="D50" i="38"/>
  <c r="M54" i="38"/>
  <c r="M53" i="38"/>
  <c r="M52" i="38"/>
  <c r="M50" i="38"/>
  <c r="M51" i="38"/>
  <c r="M39" i="34"/>
  <c r="D35" i="34"/>
  <c r="M36" i="34"/>
  <c r="M35" i="34"/>
  <c r="M37" i="34"/>
  <c r="M38" i="34"/>
  <c r="D15" i="31"/>
  <c r="M167" i="38"/>
  <c r="M166" i="38"/>
  <c r="M168" i="38"/>
  <c r="M169" i="38"/>
  <c r="M165" i="38"/>
  <c r="D165" i="38"/>
  <c r="M164" i="38"/>
  <c r="M160" i="38"/>
  <c r="M161" i="38"/>
  <c r="M162" i="38"/>
  <c r="M163" i="38"/>
  <c r="D160" i="38"/>
  <c r="M158" i="43"/>
  <c r="M159" i="43"/>
  <c r="M155" i="43"/>
  <c r="M157" i="43"/>
  <c r="D155" i="43"/>
  <c r="M156" i="43"/>
  <c r="M367" i="38"/>
  <c r="M368" i="38"/>
  <c r="M366" i="38"/>
  <c r="M369" i="38"/>
  <c r="D365" i="38"/>
  <c r="M365" i="38"/>
  <c r="M127" i="38"/>
  <c r="M128" i="38"/>
  <c r="M129" i="38"/>
  <c r="M126" i="38"/>
  <c r="D125" i="38"/>
  <c r="M125" i="38"/>
  <c r="M364" i="38"/>
  <c r="M360" i="38"/>
  <c r="M361" i="38"/>
  <c r="M362" i="38"/>
  <c r="M363" i="38"/>
  <c r="D360" i="38"/>
  <c r="M326" i="42"/>
  <c r="M327" i="42"/>
  <c r="M325" i="42"/>
  <c r="M329" i="42"/>
  <c r="M328" i="42"/>
  <c r="D325" i="42"/>
  <c r="M246" i="42"/>
  <c r="M247" i="42"/>
  <c r="M249" i="42"/>
  <c r="M245" i="42"/>
  <c r="M248" i="42"/>
  <c r="D245" i="42"/>
  <c r="M166" i="42"/>
  <c r="M167" i="42"/>
  <c r="M168" i="42"/>
  <c r="M165" i="42"/>
  <c r="D165" i="42"/>
  <c r="M169" i="42"/>
  <c r="M86" i="42"/>
  <c r="M87" i="42"/>
  <c r="M85" i="42"/>
  <c r="D85" i="42"/>
  <c r="M89" i="42"/>
  <c r="M88" i="42"/>
  <c r="M5" i="38"/>
  <c r="M6" i="38"/>
  <c r="M9" i="38"/>
  <c r="M8" i="38"/>
  <c r="D5" i="38"/>
  <c r="M7" i="38"/>
  <c r="D135" i="43"/>
  <c r="M135" i="43"/>
  <c r="M139" i="43"/>
  <c r="M136" i="43"/>
  <c r="M137" i="43"/>
  <c r="M138" i="43"/>
  <c r="M324" i="42"/>
  <c r="M321" i="42"/>
  <c r="D320" i="42"/>
  <c r="M320" i="42"/>
  <c r="M323" i="42"/>
  <c r="M322" i="42"/>
  <c r="M244" i="42"/>
  <c r="D240" i="42"/>
  <c r="M240" i="42"/>
  <c r="M243" i="42"/>
  <c r="M242" i="42"/>
  <c r="M241" i="42"/>
  <c r="M164" i="42"/>
  <c r="M163" i="42"/>
  <c r="M162" i="42"/>
  <c r="M161" i="42"/>
  <c r="D160" i="42"/>
  <c r="M160" i="42"/>
  <c r="M84" i="42"/>
  <c r="M82" i="42"/>
  <c r="M81" i="42"/>
  <c r="D80" i="42"/>
  <c r="M80" i="42"/>
  <c r="M83" i="42"/>
  <c r="D30" i="33"/>
  <c r="D55" i="43"/>
  <c r="M55" i="43"/>
  <c r="M57" i="43"/>
  <c r="M59" i="43"/>
  <c r="M58" i="43"/>
  <c r="M56" i="43"/>
  <c r="D315" i="31"/>
  <c r="D235" i="31"/>
  <c r="D155" i="31"/>
  <c r="D75" i="31"/>
  <c r="D335" i="43"/>
  <c r="M335" i="43"/>
  <c r="M339" i="43"/>
  <c r="M336" i="43"/>
  <c r="M337" i="43"/>
  <c r="M338" i="43"/>
  <c r="D310" i="31"/>
  <c r="M231" i="38"/>
  <c r="M230" i="38"/>
  <c r="M232" i="38"/>
  <c r="D230" i="38"/>
  <c r="M233" i="38"/>
  <c r="M234" i="38"/>
  <c r="M150" i="38"/>
  <c r="M151" i="38"/>
  <c r="M152" i="38"/>
  <c r="M153" i="38"/>
  <c r="M154" i="38"/>
  <c r="D150" i="38"/>
  <c r="D70" i="31"/>
  <c r="D25" i="40"/>
  <c r="M26" i="40"/>
  <c r="M28" i="40"/>
  <c r="M25" i="40"/>
  <c r="M29" i="40"/>
  <c r="M27" i="40"/>
  <c r="D345" i="31"/>
  <c r="D265" i="31"/>
  <c r="D185" i="31"/>
  <c r="D105" i="31"/>
  <c r="D25" i="31"/>
  <c r="D295" i="43"/>
  <c r="M295" i="43"/>
  <c r="M299" i="43"/>
  <c r="M296" i="43"/>
  <c r="M297" i="43"/>
  <c r="M298" i="43"/>
  <c r="D300" i="31"/>
  <c r="D220" i="31"/>
  <c r="D140" i="31"/>
  <c r="D60" i="31"/>
  <c r="D15" i="33"/>
  <c r="M14" i="40"/>
  <c r="M12" i="40"/>
  <c r="M10" i="40"/>
  <c r="D10" i="40"/>
  <c r="M13" i="40"/>
  <c r="M11" i="40"/>
  <c r="M334" i="43"/>
  <c r="M331" i="43"/>
  <c r="M332" i="43"/>
  <c r="D330" i="43"/>
  <c r="M330" i="43"/>
  <c r="M333" i="43"/>
  <c r="M254" i="43"/>
  <c r="M252" i="43"/>
  <c r="D250" i="43"/>
  <c r="M250" i="43"/>
  <c r="M253" i="43"/>
  <c r="M251" i="43"/>
  <c r="M174" i="43"/>
  <c r="M172" i="43"/>
  <c r="M171" i="43"/>
  <c r="M173" i="43"/>
  <c r="D170" i="43"/>
  <c r="M170" i="43"/>
  <c r="M94" i="43"/>
  <c r="M92" i="43"/>
  <c r="M91" i="43"/>
  <c r="D90" i="43"/>
  <c r="M90" i="43"/>
  <c r="M93" i="43"/>
  <c r="M14" i="43"/>
  <c r="M13" i="43"/>
  <c r="D10" i="43"/>
  <c r="M10" i="43"/>
  <c r="M11" i="43"/>
  <c r="M12" i="43"/>
  <c r="D35" i="33"/>
  <c r="D15" i="38"/>
  <c r="M15" i="38"/>
  <c r="M16" i="38"/>
  <c r="M17" i="38"/>
  <c r="M19" i="38"/>
  <c r="M18" i="38"/>
  <c r="M247" i="38"/>
  <c r="M246" i="38"/>
  <c r="M248" i="38"/>
  <c r="D245" i="38"/>
  <c r="M249" i="38"/>
  <c r="M245" i="38"/>
  <c r="M84" i="38"/>
  <c r="M80" i="38"/>
  <c r="D80" i="38"/>
  <c r="M83" i="38"/>
  <c r="M82" i="38"/>
  <c r="M81" i="38"/>
  <c r="M230" i="43"/>
  <c r="M231" i="43"/>
  <c r="M232" i="43"/>
  <c r="D230" i="43"/>
  <c r="M233" i="43"/>
  <c r="M234" i="43"/>
  <c r="M287" i="38"/>
  <c r="M286" i="38"/>
  <c r="M289" i="38"/>
  <c r="D285" i="38"/>
  <c r="M288" i="38"/>
  <c r="M285" i="38"/>
  <c r="M47" i="38"/>
  <c r="M46" i="38"/>
  <c r="M48" i="38"/>
  <c r="M49" i="38"/>
  <c r="D45" i="38"/>
  <c r="M45" i="38"/>
  <c r="M284" i="38"/>
  <c r="M280" i="38"/>
  <c r="D280" i="38"/>
  <c r="M281" i="38"/>
  <c r="M282" i="38"/>
  <c r="M283" i="38"/>
  <c r="M326" i="43"/>
  <c r="M327" i="43"/>
  <c r="M328" i="43"/>
  <c r="M329" i="43"/>
  <c r="M325" i="43"/>
  <c r="D325" i="43"/>
  <c r="M246" i="43"/>
  <c r="M247" i="43"/>
  <c r="M249" i="43"/>
  <c r="D245" i="43"/>
  <c r="M245" i="43"/>
  <c r="M248" i="43"/>
  <c r="M166" i="43"/>
  <c r="M167" i="43"/>
  <c r="D165" i="43"/>
  <c r="M165" i="43"/>
  <c r="M168" i="43"/>
  <c r="M169" i="43"/>
  <c r="M86" i="43"/>
  <c r="M87" i="43"/>
  <c r="M88" i="43"/>
  <c r="M89" i="43"/>
  <c r="M85" i="43"/>
  <c r="D85" i="43"/>
  <c r="D5" i="31"/>
  <c r="D135" i="31"/>
  <c r="M324" i="43"/>
  <c r="M320" i="43"/>
  <c r="M321" i="43"/>
  <c r="M322" i="43"/>
  <c r="D320" i="43"/>
  <c r="M323" i="43"/>
  <c r="M244" i="43"/>
  <c r="M242" i="43"/>
  <c r="D240" i="43"/>
  <c r="M243" i="43"/>
  <c r="M240" i="43"/>
  <c r="M241" i="43"/>
  <c r="M164" i="43"/>
  <c r="M163" i="43"/>
  <c r="M160" i="43"/>
  <c r="M161" i="43"/>
  <c r="M162" i="43"/>
  <c r="D160" i="43"/>
  <c r="D80" i="43"/>
  <c r="M84" i="43"/>
  <c r="M80" i="43"/>
  <c r="M83" i="43"/>
  <c r="M81" i="43"/>
  <c r="M82" i="43"/>
  <c r="D30" i="40"/>
  <c r="M32" i="40"/>
  <c r="M30" i="40"/>
  <c r="M31" i="40"/>
  <c r="M34" i="40"/>
  <c r="M33" i="40"/>
  <c r="D55" i="31"/>
  <c r="M319" i="38"/>
  <c r="M318" i="38"/>
  <c r="D315" i="38"/>
  <c r="M317" i="38"/>
  <c r="M315" i="38"/>
  <c r="M316" i="38"/>
  <c r="M239" i="38"/>
  <c r="M238" i="38"/>
  <c r="D235" i="38"/>
  <c r="M235" i="38"/>
  <c r="M237" i="38"/>
  <c r="M236" i="38"/>
  <c r="M158" i="38"/>
  <c r="M159" i="38"/>
  <c r="M157" i="38"/>
  <c r="M156" i="38"/>
  <c r="M155" i="38"/>
  <c r="D155" i="38"/>
  <c r="M78" i="38"/>
  <c r="M79" i="38"/>
  <c r="M77" i="38"/>
  <c r="D75" i="38"/>
  <c r="M76" i="38"/>
  <c r="M75" i="38"/>
  <c r="D335" i="31"/>
  <c r="M311" i="38"/>
  <c r="M310" i="38"/>
  <c r="M312" i="38"/>
  <c r="D310" i="38"/>
  <c r="M313" i="38"/>
  <c r="M314" i="38"/>
  <c r="D230" i="31"/>
  <c r="D150" i="31"/>
  <c r="M70" i="38"/>
  <c r="M71" i="38"/>
  <c r="M72" i="38"/>
  <c r="D70" i="38"/>
  <c r="M73" i="38"/>
  <c r="M74" i="38"/>
  <c r="D25" i="33"/>
  <c r="M349" i="38"/>
  <c r="D345" i="38"/>
  <c r="M345" i="38"/>
  <c r="M346" i="38"/>
  <c r="M347" i="38"/>
  <c r="M348" i="38"/>
  <c r="M269" i="38"/>
  <c r="D265" i="38"/>
  <c r="M265" i="38"/>
  <c r="M266" i="38"/>
  <c r="M267" i="38"/>
  <c r="M268" i="38"/>
  <c r="M189" i="38"/>
  <c r="D185" i="38"/>
  <c r="M185" i="38"/>
  <c r="M186" i="38"/>
  <c r="M187" i="38"/>
  <c r="M188" i="38"/>
  <c r="M109" i="38"/>
  <c r="M105" i="38"/>
  <c r="M106" i="38"/>
  <c r="M107" i="38"/>
  <c r="D105" i="38"/>
  <c r="M108" i="38"/>
  <c r="M29" i="38"/>
  <c r="M25" i="38"/>
  <c r="D25" i="38"/>
  <c r="M26" i="38"/>
  <c r="M27" i="38"/>
  <c r="M28" i="38"/>
  <c r="D295" i="31"/>
  <c r="D300" i="38"/>
  <c r="M304" i="38"/>
  <c r="M302" i="38"/>
  <c r="M301" i="38"/>
  <c r="M300" i="38"/>
  <c r="M303" i="38"/>
  <c r="D220" i="38"/>
  <c r="M224" i="38"/>
  <c r="M221" i="38"/>
  <c r="M223" i="38"/>
  <c r="M220" i="38"/>
  <c r="M222" i="38"/>
  <c r="D140" i="38"/>
  <c r="M144" i="38"/>
  <c r="M141" i="38"/>
  <c r="M140" i="38"/>
  <c r="M142" i="38"/>
  <c r="M143" i="38"/>
  <c r="D60" i="38"/>
  <c r="M64" i="38"/>
  <c r="M61" i="38"/>
  <c r="M60" i="38"/>
  <c r="M63" i="38"/>
  <c r="M62" i="38"/>
  <c r="M15" i="40"/>
  <c r="D15" i="40"/>
  <c r="M16" i="40"/>
  <c r="M17" i="40"/>
  <c r="M18" i="40"/>
  <c r="M19" i="40"/>
  <c r="D10" i="33"/>
  <c r="M334" i="42"/>
  <c r="M330" i="42"/>
  <c r="M332" i="42"/>
  <c r="M331" i="42"/>
  <c r="D330" i="42"/>
  <c r="M333" i="42"/>
  <c r="M254" i="42"/>
  <c r="M251" i="42"/>
  <c r="M252" i="42"/>
  <c r="D250" i="42"/>
  <c r="M250" i="42"/>
  <c r="M253" i="42"/>
  <c r="M174" i="42"/>
  <c r="D170" i="42"/>
  <c r="M170" i="42"/>
  <c r="M172" i="42"/>
  <c r="M173" i="42"/>
  <c r="M171" i="42"/>
  <c r="M94" i="42"/>
  <c r="D90" i="42"/>
  <c r="M90" i="42"/>
  <c r="M92" i="42"/>
  <c r="M91" i="42"/>
  <c r="M93" i="42"/>
  <c r="M14" i="42"/>
  <c r="M10" i="42"/>
  <c r="M13" i="42"/>
  <c r="M12" i="42"/>
  <c r="D10" i="42"/>
  <c r="M11" i="42"/>
  <c r="M39" i="41"/>
  <c r="D35" i="41"/>
  <c r="M36" i="41"/>
  <c r="M35" i="41"/>
  <c r="M38" i="41"/>
  <c r="M37" i="41"/>
  <c r="D15" i="42"/>
  <c r="M19" i="42"/>
  <c r="M18" i="42"/>
  <c r="M17" i="42"/>
  <c r="M15" i="42"/>
  <c r="M16" i="42"/>
  <c r="D375" i="31" l="1"/>
  <c r="M379" i="31"/>
  <c r="M378" i="31"/>
  <c r="M377" i="31"/>
  <c r="M375" i="31"/>
  <c r="M376" i="31"/>
  <c r="L154" i="31"/>
  <c r="L74" i="31"/>
  <c r="L73" i="31"/>
  <c r="L72" i="31"/>
  <c r="L19" i="31"/>
  <c r="L18" i="31"/>
  <c r="L14" i="31"/>
  <c r="L13" i="31"/>
  <c r="L314" i="31"/>
  <c r="L313" i="31"/>
  <c r="L304" i="31"/>
  <c r="L303" i="31"/>
  <c r="L302" i="31"/>
  <c r="L279" i="31"/>
  <c r="L278" i="31"/>
  <c r="L264" i="31"/>
  <c r="L263" i="31"/>
  <c r="L254" i="31"/>
  <c r="L253" i="31"/>
  <c r="L252" i="31"/>
  <c r="L174" i="31"/>
  <c r="L84" i="31"/>
  <c r="L83" i="31"/>
  <c r="L29" i="31"/>
  <c r="L28" i="31"/>
  <c r="L374" i="31"/>
  <c r="L373" i="31"/>
  <c r="L372" i="31"/>
  <c r="L371" i="31"/>
  <c r="L369" i="31"/>
  <c r="L368" i="31"/>
  <c r="L367" i="31"/>
  <c r="L364" i="31"/>
  <c r="L363" i="31"/>
  <c r="L362" i="31"/>
  <c r="L359" i="31"/>
  <c r="L358" i="31"/>
  <c r="L354" i="31"/>
  <c r="L353" i="31"/>
  <c r="L352" i="31"/>
  <c r="L351" i="31"/>
  <c r="L349" i="31"/>
  <c r="L348" i="31"/>
  <c r="L347" i="31"/>
  <c r="L344" i="31"/>
  <c r="L343" i="31"/>
  <c r="L339" i="31"/>
  <c r="L338" i="31"/>
  <c r="L337" i="31"/>
  <c r="L336" i="31"/>
  <c r="L334" i="31"/>
  <c r="L332" i="31"/>
  <c r="L329" i="31"/>
  <c r="L328" i="31"/>
  <c r="L324" i="31"/>
  <c r="L323" i="31"/>
  <c r="L319" i="31"/>
  <c r="L318" i="31"/>
  <c r="L317" i="31"/>
  <c r="L309" i="31"/>
  <c r="L308" i="31"/>
  <c r="L307" i="31"/>
  <c r="L299" i="31"/>
  <c r="L294" i="31"/>
  <c r="L293" i="31"/>
  <c r="L289" i="31"/>
  <c r="L288" i="31"/>
  <c r="L287" i="31"/>
  <c r="L284" i="31"/>
  <c r="L283" i="31"/>
  <c r="L274" i="31"/>
  <c r="L273" i="31"/>
  <c r="L272" i="31"/>
  <c r="L269" i="31"/>
  <c r="L268" i="31"/>
  <c r="L259" i="31"/>
  <c r="L258" i="31"/>
  <c r="L249" i="31"/>
  <c r="L244" i="31"/>
  <c r="L239" i="31"/>
  <c r="L238" i="31"/>
  <c r="L234" i="31"/>
  <c r="L233" i="31"/>
  <c r="L229" i="31"/>
  <c r="L228" i="31"/>
  <c r="L224" i="31"/>
  <c r="L223" i="31"/>
  <c r="L219" i="31"/>
  <c r="L218" i="31"/>
  <c r="L209" i="31"/>
  <c r="L208" i="31"/>
  <c r="L204" i="31"/>
  <c r="L203" i="31"/>
  <c r="L199" i="31"/>
  <c r="L194" i="31"/>
  <c r="L193" i="31"/>
  <c r="L189" i="31"/>
  <c r="L188" i="31"/>
  <c r="L183" i="31"/>
  <c r="L179" i="31"/>
  <c r="L178" i="31"/>
  <c r="L168" i="31"/>
  <c r="L167" i="31"/>
  <c r="L164" i="31"/>
  <c r="L163" i="31"/>
  <c r="L159" i="31"/>
  <c r="L149" i="31"/>
  <c r="L148" i="31"/>
  <c r="L144" i="31"/>
  <c r="L143" i="31"/>
  <c r="L139" i="31"/>
  <c r="L138" i="31"/>
  <c r="L129" i="31"/>
  <c r="L128" i="31"/>
  <c r="L124" i="31"/>
  <c r="L123" i="31"/>
  <c r="L119" i="31"/>
  <c r="L118" i="31"/>
  <c r="L114" i="31"/>
  <c r="L113" i="31"/>
  <c r="L109" i="31"/>
  <c r="L108" i="31"/>
  <c r="L99" i="31"/>
  <c r="L94" i="31"/>
  <c r="L93" i="31"/>
  <c r="L89" i="31"/>
  <c r="L88" i="31"/>
  <c r="L79" i="31"/>
  <c r="L78" i="31"/>
  <c r="L69" i="31"/>
  <c r="L68" i="31"/>
  <c r="L64" i="31"/>
  <c r="L63" i="31"/>
  <c r="L59" i="31"/>
  <c r="L53" i="31"/>
  <c r="L49" i="31"/>
  <c r="L48" i="31"/>
  <c r="L47" i="31"/>
  <c r="L44" i="31"/>
  <c r="L43" i="31"/>
  <c r="L39" i="31"/>
  <c r="L38" i="31"/>
  <c r="L34" i="31"/>
  <c r="L33" i="31"/>
  <c r="L24" i="31"/>
  <c r="L23" i="31"/>
  <c r="L24" i="33" l="1"/>
  <c r="L29" i="33"/>
  <c r="L39" i="33"/>
  <c r="Z9" i="28"/>
  <c r="Z8" i="28"/>
  <c r="Z7" i="28"/>
  <c r="Z6" i="28"/>
  <c r="Y14" i="28"/>
  <c r="Y13" i="28"/>
  <c r="Y12" i="28"/>
  <c r="Y11" i="28"/>
  <c r="Y10" i="28"/>
  <c r="Y9" i="28"/>
  <c r="Y8" i="28"/>
  <c r="Y7" i="28"/>
  <c r="Y6" i="28"/>
  <c r="X6" i="28"/>
  <c r="Z10" i="28"/>
  <c r="Z11" i="28"/>
  <c r="Z12" i="28"/>
  <c r="Z13" i="28"/>
  <c r="U14" i="28"/>
  <c r="X14" i="28"/>
  <c r="AA14" i="28"/>
  <c r="AN7" i="25"/>
  <c r="AO7" i="25"/>
  <c r="AP7" i="25"/>
  <c r="AN8" i="25"/>
  <c r="AO8" i="25"/>
  <c r="AP8" i="25"/>
  <c r="AN9" i="25"/>
  <c r="AO9" i="25"/>
  <c r="AP9" i="25"/>
  <c r="AN10" i="25"/>
  <c r="AO10" i="25"/>
  <c r="AP10" i="25"/>
  <c r="AN11" i="25"/>
  <c r="AO11" i="25"/>
  <c r="AP11" i="25"/>
  <c r="AN12" i="25"/>
  <c r="AO12" i="25"/>
  <c r="AP12" i="25"/>
  <c r="AN13" i="25"/>
  <c r="AO13" i="25"/>
  <c r="AP13" i="25"/>
  <c r="AN14" i="25"/>
  <c r="AO14" i="25"/>
  <c r="AP14" i="25"/>
  <c r="AN15" i="25"/>
  <c r="AO15" i="25"/>
  <c r="AP15" i="25"/>
  <c r="AN16" i="25"/>
  <c r="AO16" i="25"/>
  <c r="AP16" i="25"/>
  <c r="AN17" i="25"/>
  <c r="AO17" i="25"/>
  <c r="AP17" i="25"/>
  <c r="AN18" i="25"/>
  <c r="AO18" i="25"/>
  <c r="AP18" i="25"/>
  <c r="AN19" i="25"/>
  <c r="AO19" i="25"/>
  <c r="AP19" i="25"/>
  <c r="AN20" i="25"/>
  <c r="AO20" i="25"/>
  <c r="AP20" i="25"/>
  <c r="AN21" i="25"/>
  <c r="AO21" i="25"/>
  <c r="AP21" i="25"/>
  <c r="AN22" i="25"/>
  <c r="AO22" i="25"/>
  <c r="AP22" i="25"/>
  <c r="AN23" i="25"/>
  <c r="AO23" i="25"/>
  <c r="AP23" i="25"/>
  <c r="AN24" i="25"/>
  <c r="AO24" i="25"/>
  <c r="AP24" i="25"/>
  <c r="AN25" i="25"/>
  <c r="AO25" i="25"/>
  <c r="AP25" i="25"/>
  <c r="AN26" i="25"/>
  <c r="AO26" i="25"/>
  <c r="AP26" i="25"/>
  <c r="AN27" i="25"/>
  <c r="AO27" i="25"/>
  <c r="AP27" i="25"/>
  <c r="AN28" i="25"/>
  <c r="AO28" i="25"/>
  <c r="AP28" i="25"/>
  <c r="AN29" i="25"/>
  <c r="AO29" i="25"/>
  <c r="AP29" i="25"/>
  <c r="AN30" i="25"/>
  <c r="AO30" i="25"/>
  <c r="AP30" i="25"/>
  <c r="AN31" i="25"/>
  <c r="AO31" i="25"/>
  <c r="AP31" i="25"/>
  <c r="AN32" i="25"/>
  <c r="AO32" i="25"/>
  <c r="AP32" i="25"/>
  <c r="AN33" i="25"/>
  <c r="AO33" i="25"/>
  <c r="AP33" i="25"/>
  <c r="AN34" i="25"/>
  <c r="AO34" i="25"/>
  <c r="AP34" i="25"/>
  <c r="AN35" i="25"/>
  <c r="AO35" i="25"/>
  <c r="AP35" i="25"/>
  <c r="AN36" i="25"/>
  <c r="AO36" i="25"/>
  <c r="AP36" i="25"/>
  <c r="AN37" i="25"/>
  <c r="AO37" i="25"/>
  <c r="AP37" i="25"/>
  <c r="AN38" i="25"/>
  <c r="AO38" i="25"/>
  <c r="AP38" i="25"/>
  <c r="AN39" i="25"/>
  <c r="AO39" i="25"/>
  <c r="AP39" i="25"/>
  <c r="AN40" i="25"/>
  <c r="AO40" i="25"/>
  <c r="AP40" i="25"/>
  <c r="AN41" i="25"/>
  <c r="AO41" i="25"/>
  <c r="AP41" i="25"/>
  <c r="AN42" i="25"/>
  <c r="AO42" i="25"/>
  <c r="AP42" i="25"/>
  <c r="AN43" i="25"/>
  <c r="AO43" i="25"/>
  <c r="AP43" i="25"/>
  <c r="AN44" i="25"/>
  <c r="AO44" i="25"/>
  <c r="AP44" i="25"/>
  <c r="AN45" i="25"/>
  <c r="AO45" i="25"/>
  <c r="AP45" i="25"/>
  <c r="AN46" i="25"/>
  <c r="AO46" i="25"/>
  <c r="AP46" i="25"/>
  <c r="AN47" i="25"/>
  <c r="AO47" i="25"/>
  <c r="AP47" i="25"/>
  <c r="AN48" i="25"/>
  <c r="AO48" i="25"/>
  <c r="AP48" i="25"/>
  <c r="AN49" i="25"/>
  <c r="AO49" i="25"/>
  <c r="AP49" i="25"/>
  <c r="AN50" i="25"/>
  <c r="AO50" i="25"/>
  <c r="AP50" i="25"/>
  <c r="AN51" i="25"/>
  <c r="AO51" i="25"/>
  <c r="AP51" i="25"/>
  <c r="AN52" i="25"/>
  <c r="AO52" i="25"/>
  <c r="AP52" i="25"/>
  <c r="AN53" i="25"/>
  <c r="AO53" i="25"/>
  <c r="AP53" i="25"/>
  <c r="AN54" i="25"/>
  <c r="AO54" i="25"/>
  <c r="AP54" i="25"/>
  <c r="AN55" i="25"/>
  <c r="AO55" i="25"/>
  <c r="AP55" i="25"/>
  <c r="AN56" i="25"/>
  <c r="AO56" i="25"/>
  <c r="AP56" i="25"/>
  <c r="AN57" i="25"/>
  <c r="AO57" i="25"/>
  <c r="AP57" i="25"/>
  <c r="AN58" i="25"/>
  <c r="AO58" i="25"/>
  <c r="AP58" i="25"/>
  <c r="AN59" i="25"/>
  <c r="AO59" i="25"/>
  <c r="AP59" i="25"/>
  <c r="AN60" i="25"/>
  <c r="AO60" i="25"/>
  <c r="AP60" i="25"/>
  <c r="AN61" i="25"/>
  <c r="AO61" i="25"/>
  <c r="AP61" i="25"/>
  <c r="AN62" i="25"/>
  <c r="AO62" i="25"/>
  <c r="AP62" i="25"/>
  <c r="AN63" i="25"/>
  <c r="AO63" i="25"/>
  <c r="AP63" i="25"/>
  <c r="AN64" i="25"/>
  <c r="AO64" i="25"/>
  <c r="AP64" i="25"/>
  <c r="AN65" i="25"/>
  <c r="AO65" i="25"/>
  <c r="AP65" i="25"/>
  <c r="AN66" i="25"/>
  <c r="AO66" i="25"/>
  <c r="AP66" i="25"/>
  <c r="AN67" i="25"/>
  <c r="AO67" i="25"/>
  <c r="AP67" i="25"/>
  <c r="AN68" i="25"/>
  <c r="AO68" i="25"/>
  <c r="AP68" i="25"/>
  <c r="AN69" i="25"/>
  <c r="AO69" i="25"/>
  <c r="AP69" i="25"/>
  <c r="AN70" i="25"/>
  <c r="AO70" i="25"/>
  <c r="AP70" i="25"/>
  <c r="AN71" i="25"/>
  <c r="AO71" i="25"/>
  <c r="AP71" i="25"/>
  <c r="AN72" i="25"/>
  <c r="AO72" i="25"/>
  <c r="AP72" i="25"/>
  <c r="AN73" i="25"/>
  <c r="AO73" i="25"/>
  <c r="AP73" i="25"/>
  <c r="AN74" i="25"/>
  <c r="AO74" i="25"/>
  <c r="AP74" i="25"/>
  <c r="AN75" i="25"/>
  <c r="AO75" i="25"/>
  <c r="AP75" i="25"/>
  <c r="AN76" i="25"/>
  <c r="AO76" i="25"/>
  <c r="AP76" i="25"/>
  <c r="AN77" i="25"/>
  <c r="AO77" i="25"/>
  <c r="AP77" i="25"/>
  <c r="AN78" i="25"/>
  <c r="AO78" i="25"/>
  <c r="AP78" i="25"/>
  <c r="AN79" i="25"/>
  <c r="AO79" i="25"/>
  <c r="AP79" i="25"/>
  <c r="AO6" i="25"/>
  <c r="AP6" i="25"/>
  <c r="AN6" i="25"/>
  <c r="AN14" i="26"/>
  <c r="AH14" i="28" l="1"/>
  <c r="AG14" i="28"/>
  <c r="AQ73" i="25"/>
  <c r="AV73" i="25"/>
  <c r="AR73" i="25"/>
  <c r="AU73" i="25"/>
  <c r="AX73" i="25"/>
  <c r="AT73" i="25"/>
  <c r="AW73" i="25"/>
  <c r="AS73" i="25"/>
  <c r="AQ70" i="25"/>
  <c r="AX70" i="25"/>
  <c r="AT70" i="25"/>
  <c r="AW70" i="25"/>
  <c r="AS70" i="25"/>
  <c r="AV70" i="25"/>
  <c r="AR70" i="25"/>
  <c r="AU70" i="25"/>
  <c r="AQ54" i="25"/>
  <c r="AX54" i="25"/>
  <c r="AT54" i="25"/>
  <c r="AW54" i="25"/>
  <c r="AS54" i="25"/>
  <c r="AV54" i="25"/>
  <c r="AR54" i="25"/>
  <c r="AU54" i="25"/>
  <c r="AQ38" i="25"/>
  <c r="AX38" i="25"/>
  <c r="AT38" i="25"/>
  <c r="AW38" i="25"/>
  <c r="AS38" i="25"/>
  <c r="AV38" i="25"/>
  <c r="AR38" i="25"/>
  <c r="AU38" i="25"/>
  <c r="AQ22" i="25"/>
  <c r="AX22" i="25"/>
  <c r="AT22" i="25"/>
  <c r="AW22" i="25"/>
  <c r="AS22" i="25"/>
  <c r="AV22" i="25"/>
  <c r="AR22" i="25"/>
  <c r="AU22" i="25"/>
  <c r="AQ75" i="25"/>
  <c r="AU75" i="25"/>
  <c r="AX75" i="25"/>
  <c r="AT75" i="25"/>
  <c r="AW75" i="25"/>
  <c r="AS75" i="25"/>
  <c r="AV75" i="25"/>
  <c r="AR75" i="25"/>
  <c r="AQ67" i="25"/>
  <c r="AU67" i="25"/>
  <c r="AX67" i="25"/>
  <c r="AT67" i="25"/>
  <c r="AW67" i="25"/>
  <c r="AS67" i="25"/>
  <c r="AR67" i="25"/>
  <c r="AV67" i="25"/>
  <c r="AQ59" i="25"/>
  <c r="AU59" i="25"/>
  <c r="AX59" i="25"/>
  <c r="AT59" i="25"/>
  <c r="AW59" i="25"/>
  <c r="AS59" i="25"/>
  <c r="AR59" i="25"/>
  <c r="AV59" i="25"/>
  <c r="AQ51" i="25"/>
  <c r="AU51" i="25"/>
  <c r="AX51" i="25"/>
  <c r="AT51" i="25"/>
  <c r="AW51" i="25"/>
  <c r="AS51" i="25"/>
  <c r="AR51" i="25"/>
  <c r="AV51" i="25"/>
  <c r="AQ43" i="25"/>
  <c r="AU43" i="25"/>
  <c r="AX43" i="25"/>
  <c r="AT43" i="25"/>
  <c r="AW43" i="25"/>
  <c r="AS43" i="25"/>
  <c r="AR43" i="25"/>
  <c r="AV43" i="25"/>
  <c r="AQ35" i="25"/>
  <c r="AU35" i="25"/>
  <c r="AX35" i="25"/>
  <c r="AT35" i="25"/>
  <c r="AW35" i="25"/>
  <c r="AS35" i="25"/>
  <c r="AR35" i="25"/>
  <c r="AV35" i="25"/>
  <c r="AQ27" i="25"/>
  <c r="AU27" i="25"/>
  <c r="AX27" i="25"/>
  <c r="AT27" i="25"/>
  <c r="AW27" i="25"/>
  <c r="AS27" i="25"/>
  <c r="AV27" i="25"/>
  <c r="AR27" i="25"/>
  <c r="AQ19" i="25"/>
  <c r="AU19" i="25"/>
  <c r="AX19" i="25"/>
  <c r="AT19" i="25"/>
  <c r="AW19" i="25"/>
  <c r="AS19" i="25"/>
  <c r="AV19" i="25"/>
  <c r="AR19" i="25"/>
  <c r="AQ11" i="25"/>
  <c r="AU11" i="25"/>
  <c r="AX11" i="25"/>
  <c r="AT11" i="25"/>
  <c r="AW11" i="25"/>
  <c r="AS11" i="25"/>
  <c r="AR11" i="25"/>
  <c r="AV11" i="25"/>
  <c r="AQ68" i="25"/>
  <c r="AU68" i="25"/>
  <c r="AX68" i="25"/>
  <c r="AT68" i="25"/>
  <c r="AW68" i="25"/>
  <c r="AS68" i="25"/>
  <c r="AV68" i="25"/>
  <c r="AR68" i="25"/>
  <c r="AQ49" i="25"/>
  <c r="AV49" i="25"/>
  <c r="AR49" i="25"/>
  <c r="AU49" i="25"/>
  <c r="AX49" i="25"/>
  <c r="AT49" i="25"/>
  <c r="AS49" i="25"/>
  <c r="AW49" i="25"/>
  <c r="AQ78" i="25"/>
  <c r="AX78" i="25"/>
  <c r="AT78" i="25"/>
  <c r="AW78" i="25"/>
  <c r="AS78" i="25"/>
  <c r="AV78" i="25"/>
  <c r="AR78" i="25"/>
  <c r="AU78" i="25"/>
  <c r="AQ62" i="25"/>
  <c r="AX62" i="25"/>
  <c r="AT62" i="25"/>
  <c r="AW62" i="25"/>
  <c r="AS62" i="25"/>
  <c r="AV62" i="25"/>
  <c r="AR62" i="25"/>
  <c r="AU62" i="25"/>
  <c r="AQ46" i="25"/>
  <c r="AX46" i="25"/>
  <c r="AT46" i="25"/>
  <c r="AW46" i="25"/>
  <c r="AS46" i="25"/>
  <c r="AV46" i="25"/>
  <c r="AR46" i="25"/>
  <c r="AU46" i="25"/>
  <c r="AQ30" i="25"/>
  <c r="AX30" i="25"/>
  <c r="AT30" i="25"/>
  <c r="AW30" i="25"/>
  <c r="AS30" i="25"/>
  <c r="AV30" i="25"/>
  <c r="AR30" i="25"/>
  <c r="AU30" i="25"/>
  <c r="AQ14" i="25"/>
  <c r="AX14" i="25"/>
  <c r="AT14" i="25"/>
  <c r="AW14" i="25"/>
  <c r="AS14" i="25"/>
  <c r="AV14" i="25"/>
  <c r="AR14" i="25"/>
  <c r="AU14" i="25"/>
  <c r="AQ72" i="25"/>
  <c r="AW72" i="25"/>
  <c r="AS72" i="25"/>
  <c r="AV72" i="25"/>
  <c r="AR72" i="25"/>
  <c r="AU72" i="25"/>
  <c r="AX72" i="25"/>
  <c r="AT72" i="25"/>
  <c r="AQ64" i="25"/>
  <c r="AW64" i="25"/>
  <c r="AS64" i="25"/>
  <c r="AV64" i="25"/>
  <c r="AR64" i="25"/>
  <c r="AU64" i="25"/>
  <c r="AX64" i="25"/>
  <c r="AT64" i="25"/>
  <c r="AQ56" i="25"/>
  <c r="AW56" i="25"/>
  <c r="AS56" i="25"/>
  <c r="AV56" i="25"/>
  <c r="AR56" i="25"/>
  <c r="AU56" i="25"/>
  <c r="AX56" i="25"/>
  <c r="AT56" i="25"/>
  <c r="AQ48" i="25"/>
  <c r="AW48" i="25"/>
  <c r="AS48" i="25"/>
  <c r="AV48" i="25"/>
  <c r="AR48" i="25"/>
  <c r="AU48" i="25"/>
  <c r="AX48" i="25"/>
  <c r="AT48" i="25"/>
  <c r="AQ40" i="25"/>
  <c r="AW40" i="25"/>
  <c r="AS40" i="25"/>
  <c r="AV40" i="25"/>
  <c r="AR40" i="25"/>
  <c r="AU40" i="25"/>
  <c r="AX40" i="25"/>
  <c r="AT40" i="25"/>
  <c r="AQ32" i="25"/>
  <c r="AW32" i="25"/>
  <c r="AS32" i="25"/>
  <c r="AV32" i="25"/>
  <c r="AR32" i="25"/>
  <c r="AU32" i="25"/>
  <c r="AX32" i="25"/>
  <c r="AT32" i="25"/>
  <c r="AQ24" i="25"/>
  <c r="AW24" i="25"/>
  <c r="AS24" i="25"/>
  <c r="AV24" i="25"/>
  <c r="AR24" i="25"/>
  <c r="AU24" i="25"/>
  <c r="AX24" i="25"/>
  <c r="AT24" i="25"/>
  <c r="AQ16" i="25"/>
  <c r="AW16" i="25"/>
  <c r="AS16" i="25"/>
  <c r="AV16" i="25"/>
  <c r="AR16" i="25"/>
  <c r="AU16" i="25"/>
  <c r="AX16" i="25"/>
  <c r="AT16" i="25"/>
  <c r="AQ8" i="25"/>
  <c r="AW8" i="25"/>
  <c r="AS8" i="25"/>
  <c r="AV8" i="25"/>
  <c r="AR8" i="25"/>
  <c r="AU8" i="25"/>
  <c r="AX8" i="25"/>
  <c r="AT8" i="25"/>
  <c r="AQ76" i="25"/>
  <c r="AU76" i="25"/>
  <c r="AX76" i="25"/>
  <c r="AT76" i="25"/>
  <c r="AW76" i="25"/>
  <c r="AS76" i="25"/>
  <c r="AV76" i="25"/>
  <c r="AR76" i="25"/>
  <c r="AQ77" i="25"/>
  <c r="AX77" i="25"/>
  <c r="AT77" i="25"/>
  <c r="AW77" i="25"/>
  <c r="AS77" i="25"/>
  <c r="AV77" i="25"/>
  <c r="AR77" i="25"/>
  <c r="AU77" i="25"/>
  <c r="AQ45" i="25"/>
  <c r="AX45" i="25"/>
  <c r="AT45" i="25"/>
  <c r="AW45" i="25"/>
  <c r="AS45" i="25"/>
  <c r="AV45" i="25"/>
  <c r="AR45" i="25"/>
  <c r="AU45" i="25"/>
  <c r="AQ37" i="25"/>
  <c r="AX37" i="25"/>
  <c r="AT37" i="25"/>
  <c r="AW37" i="25"/>
  <c r="AS37" i="25"/>
  <c r="AV37" i="25"/>
  <c r="AR37" i="25"/>
  <c r="AU37" i="25"/>
  <c r="AQ29" i="25"/>
  <c r="AX29" i="25"/>
  <c r="AT29" i="25"/>
  <c r="AW29" i="25"/>
  <c r="AS29" i="25"/>
  <c r="AV29" i="25"/>
  <c r="AR29" i="25"/>
  <c r="AU29" i="25"/>
  <c r="AQ21" i="25"/>
  <c r="AX21" i="25"/>
  <c r="AT21" i="25"/>
  <c r="AW21" i="25"/>
  <c r="AS21" i="25"/>
  <c r="AV21" i="25"/>
  <c r="AR21" i="25"/>
  <c r="AU21" i="25"/>
  <c r="AQ13" i="25"/>
  <c r="AX13" i="25"/>
  <c r="AT13" i="25"/>
  <c r="AW13" i="25"/>
  <c r="AS13" i="25"/>
  <c r="AV13" i="25"/>
  <c r="AR13" i="25"/>
  <c r="AU13" i="25"/>
  <c r="AX6" i="25"/>
  <c r="AT6" i="25"/>
  <c r="AW6" i="25"/>
  <c r="AS6" i="25"/>
  <c r="AV6" i="25"/>
  <c r="AR6" i="25"/>
  <c r="AU6" i="25"/>
  <c r="AQ53" i="25"/>
  <c r="AX53" i="25"/>
  <c r="AT53" i="25"/>
  <c r="AW53" i="25"/>
  <c r="AS53" i="25"/>
  <c r="AV53" i="25"/>
  <c r="AR53" i="25"/>
  <c r="AU53" i="25"/>
  <c r="AQ74" i="25"/>
  <c r="AV74" i="25"/>
  <c r="AR74" i="25"/>
  <c r="AU74" i="25"/>
  <c r="AX74" i="25"/>
  <c r="AT74" i="25"/>
  <c r="AW74" i="25"/>
  <c r="AS74" i="25"/>
  <c r="AQ58" i="25"/>
  <c r="AV58" i="25"/>
  <c r="AR58" i="25"/>
  <c r="AU58" i="25"/>
  <c r="AX58" i="25"/>
  <c r="AT58" i="25"/>
  <c r="AW58" i="25"/>
  <c r="AS58" i="25"/>
  <c r="AQ42" i="25"/>
  <c r="AV42" i="25"/>
  <c r="AR42" i="25"/>
  <c r="AU42" i="25"/>
  <c r="AX42" i="25"/>
  <c r="AT42" i="25"/>
  <c r="AW42" i="25"/>
  <c r="AS42" i="25"/>
  <c r="AQ34" i="25"/>
  <c r="AV34" i="25"/>
  <c r="AR34" i="25"/>
  <c r="AU34" i="25"/>
  <c r="AX34" i="25"/>
  <c r="AT34" i="25"/>
  <c r="AW34" i="25"/>
  <c r="AS34" i="25"/>
  <c r="AQ18" i="25"/>
  <c r="AV18" i="25"/>
  <c r="AR18" i="25"/>
  <c r="AU18" i="25"/>
  <c r="AX18" i="25"/>
  <c r="AT18" i="25"/>
  <c r="AW18" i="25"/>
  <c r="AS18" i="25"/>
  <c r="AQ69" i="25"/>
  <c r="AX69" i="25"/>
  <c r="AT69" i="25"/>
  <c r="AW69" i="25"/>
  <c r="AS69" i="25"/>
  <c r="AV69" i="25"/>
  <c r="AR69" i="25"/>
  <c r="AU69" i="25"/>
  <c r="AQ61" i="25"/>
  <c r="AX61" i="25"/>
  <c r="AT61" i="25"/>
  <c r="AW61" i="25"/>
  <c r="AS61" i="25"/>
  <c r="AV61" i="25"/>
  <c r="AR61" i="25"/>
  <c r="AU61" i="25"/>
  <c r="AQ66" i="25"/>
  <c r="AV66" i="25"/>
  <c r="AR66" i="25"/>
  <c r="AU66" i="25"/>
  <c r="AX66" i="25"/>
  <c r="AT66" i="25"/>
  <c r="AW66" i="25"/>
  <c r="AS66" i="25"/>
  <c r="AQ50" i="25"/>
  <c r="AV50" i="25"/>
  <c r="AR50" i="25"/>
  <c r="AU50" i="25"/>
  <c r="AX50" i="25"/>
  <c r="AT50" i="25"/>
  <c r="AW50" i="25"/>
  <c r="AS50" i="25"/>
  <c r="AQ26" i="25"/>
  <c r="AV26" i="25"/>
  <c r="AR26" i="25"/>
  <c r="AU26" i="25"/>
  <c r="AX26" i="25"/>
  <c r="AT26" i="25"/>
  <c r="AW26" i="25"/>
  <c r="AS26" i="25"/>
  <c r="AQ10" i="25"/>
  <c r="AV10" i="25"/>
  <c r="AR10" i="25"/>
  <c r="AU10" i="25"/>
  <c r="AX10" i="25"/>
  <c r="AT10" i="25"/>
  <c r="AW10" i="25"/>
  <c r="AS10" i="25"/>
  <c r="AQ79" i="25"/>
  <c r="AW79" i="25"/>
  <c r="AS79" i="25"/>
  <c r="AV79" i="25"/>
  <c r="AR79" i="25"/>
  <c r="AU79" i="25"/>
  <c r="AT79" i="25"/>
  <c r="AX79" i="25"/>
  <c r="AQ71" i="25"/>
  <c r="AW71" i="25"/>
  <c r="AS71" i="25"/>
  <c r="AV71" i="25"/>
  <c r="AR71" i="25"/>
  <c r="AU71" i="25"/>
  <c r="AX71" i="25"/>
  <c r="AT71" i="25"/>
  <c r="AQ63" i="25"/>
  <c r="AW63" i="25"/>
  <c r="AS63" i="25"/>
  <c r="AV63" i="25"/>
  <c r="AR63" i="25"/>
  <c r="AU63" i="25"/>
  <c r="AX63" i="25"/>
  <c r="AT63" i="25"/>
  <c r="AQ55" i="25"/>
  <c r="AW55" i="25"/>
  <c r="AS55" i="25"/>
  <c r="AV55" i="25"/>
  <c r="AR55" i="25"/>
  <c r="AU55" i="25"/>
  <c r="AX55" i="25"/>
  <c r="AT55" i="25"/>
  <c r="AQ47" i="25"/>
  <c r="AW47" i="25"/>
  <c r="AS47" i="25"/>
  <c r="AV47" i="25"/>
  <c r="AR47" i="25"/>
  <c r="AU47" i="25"/>
  <c r="AT47" i="25"/>
  <c r="AX47" i="25"/>
  <c r="AQ39" i="25"/>
  <c r="AW39" i="25"/>
  <c r="AS39" i="25"/>
  <c r="AV39" i="25"/>
  <c r="AR39" i="25"/>
  <c r="AU39" i="25"/>
  <c r="AT39" i="25"/>
  <c r="AX39" i="25"/>
  <c r="AQ31" i="25"/>
  <c r="AW31" i="25"/>
  <c r="AS31" i="25"/>
  <c r="AV31" i="25"/>
  <c r="AR31" i="25"/>
  <c r="AU31" i="25"/>
  <c r="AT31" i="25"/>
  <c r="AX31" i="25"/>
  <c r="AQ23" i="25"/>
  <c r="AW23" i="25"/>
  <c r="AS23" i="25"/>
  <c r="AV23" i="25"/>
  <c r="AR23" i="25"/>
  <c r="AU23" i="25"/>
  <c r="AT23" i="25"/>
  <c r="AX23" i="25"/>
  <c r="AQ15" i="25"/>
  <c r="AW15" i="25"/>
  <c r="AS15" i="25"/>
  <c r="AV15" i="25"/>
  <c r="AR15" i="25"/>
  <c r="AU15" i="25"/>
  <c r="AT15" i="25"/>
  <c r="AX15" i="25"/>
  <c r="AQ7" i="25"/>
  <c r="AW7" i="25"/>
  <c r="AS7" i="25"/>
  <c r="AV7" i="25"/>
  <c r="AR7" i="25"/>
  <c r="AU7" i="25"/>
  <c r="AX7" i="25"/>
  <c r="AT7" i="25"/>
  <c r="AQ60" i="25"/>
  <c r="AU60" i="25"/>
  <c r="AX60" i="25"/>
  <c r="AT60" i="25"/>
  <c r="AW60" i="25"/>
  <c r="AS60" i="25"/>
  <c r="AV60" i="25"/>
  <c r="AR60" i="25"/>
  <c r="AQ52" i="25"/>
  <c r="AU52" i="25"/>
  <c r="AX52" i="25"/>
  <c r="AT52" i="25"/>
  <c r="AW52" i="25"/>
  <c r="AS52" i="25"/>
  <c r="AV52" i="25"/>
  <c r="AR52" i="25"/>
  <c r="AQ44" i="25"/>
  <c r="AU44" i="25"/>
  <c r="AX44" i="25"/>
  <c r="AT44" i="25"/>
  <c r="AW44" i="25"/>
  <c r="AS44" i="25"/>
  <c r="AV44" i="25"/>
  <c r="AR44" i="25"/>
  <c r="AQ36" i="25"/>
  <c r="AU36" i="25"/>
  <c r="AX36" i="25"/>
  <c r="AT36" i="25"/>
  <c r="AW36" i="25"/>
  <c r="AS36" i="25"/>
  <c r="AV36" i="25"/>
  <c r="AR36" i="25"/>
  <c r="AQ28" i="25"/>
  <c r="AU28" i="25"/>
  <c r="AX28" i="25"/>
  <c r="AT28" i="25"/>
  <c r="AW28" i="25"/>
  <c r="AS28" i="25"/>
  <c r="AV28" i="25"/>
  <c r="AR28" i="25"/>
  <c r="AQ20" i="25"/>
  <c r="AU20" i="25"/>
  <c r="AX20" i="25"/>
  <c r="AT20" i="25"/>
  <c r="AW20" i="25"/>
  <c r="AS20" i="25"/>
  <c r="AV20" i="25"/>
  <c r="AR20" i="25"/>
  <c r="AQ12" i="25"/>
  <c r="AU12" i="25"/>
  <c r="AX12" i="25"/>
  <c r="AT12" i="25"/>
  <c r="AW12" i="25"/>
  <c r="AS12" i="25"/>
  <c r="AV12" i="25"/>
  <c r="AR12" i="25"/>
  <c r="AQ65" i="25"/>
  <c r="AV65" i="25"/>
  <c r="AR65" i="25"/>
  <c r="AU65" i="25"/>
  <c r="AX65" i="25"/>
  <c r="AT65" i="25"/>
  <c r="AS65" i="25"/>
  <c r="AW65" i="25"/>
  <c r="AQ57" i="25"/>
  <c r="AV57" i="25"/>
  <c r="AR57" i="25"/>
  <c r="AU57" i="25"/>
  <c r="AX57" i="25"/>
  <c r="AT57" i="25"/>
  <c r="AS57" i="25"/>
  <c r="AW57" i="25"/>
  <c r="AQ41" i="25"/>
  <c r="AV41" i="25"/>
  <c r="AR41" i="25"/>
  <c r="AU41" i="25"/>
  <c r="AX41" i="25"/>
  <c r="AT41" i="25"/>
  <c r="AS41" i="25"/>
  <c r="AW41" i="25"/>
  <c r="AQ33" i="25"/>
  <c r="AV33" i="25"/>
  <c r="AR33" i="25"/>
  <c r="AU33" i="25"/>
  <c r="AX33" i="25"/>
  <c r="AT33" i="25"/>
  <c r="AS33" i="25"/>
  <c r="AW33" i="25"/>
  <c r="AQ25" i="25"/>
  <c r="AV25" i="25"/>
  <c r="AR25" i="25"/>
  <c r="AU25" i="25"/>
  <c r="AX25" i="25"/>
  <c r="AT25" i="25"/>
  <c r="AS25" i="25"/>
  <c r="AW25" i="25"/>
  <c r="AQ17" i="25"/>
  <c r="AV17" i="25"/>
  <c r="AR17" i="25"/>
  <c r="AU17" i="25"/>
  <c r="AX17" i="25"/>
  <c r="AT17" i="25"/>
  <c r="AW17" i="25"/>
  <c r="AS17" i="25"/>
  <c r="AQ9" i="25"/>
  <c r="AV9" i="25"/>
  <c r="AR9" i="25"/>
  <c r="AU9" i="25"/>
  <c r="AX9" i="25"/>
  <c r="AT9" i="25"/>
  <c r="AW9" i="25"/>
  <c r="AS9" i="25"/>
  <c r="AQ6" i="25"/>
  <c r="J18" i="22"/>
  <c r="J19" i="22"/>
  <c r="J20" i="22"/>
  <c r="J21" i="22"/>
  <c r="J22" i="22"/>
  <c r="J23" i="22"/>
  <c r="J24" i="22"/>
  <c r="J25" i="22"/>
  <c r="J26" i="22"/>
  <c r="J27" i="22"/>
  <c r="J28" i="22"/>
  <c r="J29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6" i="22"/>
  <c r="M79" i="22" l="1"/>
  <c r="M78" i="22"/>
  <c r="N78" i="22" s="1"/>
  <c r="M71" i="22"/>
  <c r="L71" i="22" s="1"/>
  <c r="M8" i="22"/>
  <c r="M6" i="22"/>
  <c r="M7" i="22"/>
  <c r="M11" i="22"/>
  <c r="M10" i="22"/>
  <c r="L10" i="22" s="1"/>
  <c r="M9" i="22"/>
  <c r="L9" i="22" s="1"/>
  <c r="M27" i="22"/>
  <c r="L27" i="22" s="1"/>
  <c r="M33" i="22"/>
  <c r="L33" i="22" s="1"/>
  <c r="M13" i="22"/>
  <c r="L13" i="22" s="1"/>
  <c r="M43" i="22"/>
  <c r="L43" i="22" s="1"/>
  <c r="M19" i="22"/>
  <c r="L19" i="22" s="1"/>
  <c r="M29" i="22"/>
  <c r="L29" i="22" s="1"/>
  <c r="P10" i="22"/>
  <c r="O10" i="22" s="1"/>
  <c r="P18" i="22"/>
  <c r="O18" i="22" s="1"/>
  <c r="P26" i="22"/>
  <c r="O26" i="22" s="1"/>
  <c r="P34" i="22"/>
  <c r="O34" i="22" s="1"/>
  <c r="P42" i="22"/>
  <c r="O42" i="22" s="1"/>
  <c r="P50" i="22"/>
  <c r="O50" i="22" s="1"/>
  <c r="P58" i="22"/>
  <c r="O58" i="22" s="1"/>
  <c r="P66" i="22"/>
  <c r="O66" i="22" s="1"/>
  <c r="P74" i="22"/>
  <c r="O74" i="22" s="1"/>
  <c r="P32" i="22"/>
  <c r="O32" i="22" s="1"/>
  <c r="P11" i="22"/>
  <c r="O11" i="22" s="1"/>
  <c r="P19" i="22"/>
  <c r="O19" i="22" s="1"/>
  <c r="P27" i="22"/>
  <c r="O27" i="22" s="1"/>
  <c r="P35" i="22"/>
  <c r="O35" i="22" s="1"/>
  <c r="P43" i="22"/>
  <c r="O43" i="22" s="1"/>
  <c r="P51" i="22"/>
  <c r="O51" i="22" s="1"/>
  <c r="P59" i="22"/>
  <c r="O59" i="22" s="1"/>
  <c r="P67" i="22"/>
  <c r="O67" i="22" s="1"/>
  <c r="P75" i="22"/>
  <c r="O75" i="22" s="1"/>
  <c r="P40" i="22"/>
  <c r="O40" i="22" s="1"/>
  <c r="P12" i="22"/>
  <c r="O12" i="22" s="1"/>
  <c r="P20" i="22"/>
  <c r="O20" i="22" s="1"/>
  <c r="P28" i="22"/>
  <c r="O28" i="22" s="1"/>
  <c r="P36" i="22"/>
  <c r="O36" i="22" s="1"/>
  <c r="P44" i="22"/>
  <c r="O44" i="22" s="1"/>
  <c r="P52" i="22"/>
  <c r="O52" i="22" s="1"/>
  <c r="P60" i="22"/>
  <c r="O60" i="22" s="1"/>
  <c r="P68" i="22"/>
  <c r="O68" i="22" s="1"/>
  <c r="P76" i="22"/>
  <c r="O76" i="22" s="1"/>
  <c r="P24" i="22"/>
  <c r="O24" i="22" s="1"/>
  <c r="P72" i="22"/>
  <c r="O72" i="22" s="1"/>
  <c r="P13" i="22"/>
  <c r="O13" i="22" s="1"/>
  <c r="P21" i="22"/>
  <c r="O21" i="22" s="1"/>
  <c r="P29" i="22"/>
  <c r="O29" i="22" s="1"/>
  <c r="P37" i="22"/>
  <c r="O37" i="22" s="1"/>
  <c r="P45" i="22"/>
  <c r="O45" i="22" s="1"/>
  <c r="P53" i="22"/>
  <c r="O53" i="22" s="1"/>
  <c r="P61" i="22"/>
  <c r="O61" i="22" s="1"/>
  <c r="P69" i="22"/>
  <c r="O69" i="22" s="1"/>
  <c r="P77" i="22"/>
  <c r="O77" i="22" s="1"/>
  <c r="P48" i="22"/>
  <c r="O48" i="22" s="1"/>
  <c r="P14" i="22"/>
  <c r="O14" i="22" s="1"/>
  <c r="P22" i="22"/>
  <c r="O22" i="22" s="1"/>
  <c r="P30" i="22"/>
  <c r="O30" i="22" s="1"/>
  <c r="P38" i="22"/>
  <c r="O38" i="22" s="1"/>
  <c r="P46" i="22"/>
  <c r="O46" i="22" s="1"/>
  <c r="P54" i="22"/>
  <c r="O54" i="22" s="1"/>
  <c r="P62" i="22"/>
  <c r="O62" i="22" s="1"/>
  <c r="P70" i="22"/>
  <c r="O70" i="22" s="1"/>
  <c r="P78" i="22"/>
  <c r="O78" i="22" s="1"/>
  <c r="P64" i="22"/>
  <c r="O64" i="22" s="1"/>
  <c r="P7" i="22"/>
  <c r="O7" i="22" s="1"/>
  <c r="P15" i="22"/>
  <c r="O15" i="22" s="1"/>
  <c r="P23" i="22"/>
  <c r="O23" i="22" s="1"/>
  <c r="P31" i="22"/>
  <c r="O31" i="22" s="1"/>
  <c r="P39" i="22"/>
  <c r="O39" i="22" s="1"/>
  <c r="P47" i="22"/>
  <c r="O47" i="22" s="1"/>
  <c r="P55" i="22"/>
  <c r="O55" i="22" s="1"/>
  <c r="P63" i="22"/>
  <c r="O63" i="22" s="1"/>
  <c r="P71" i="22"/>
  <c r="O71" i="22" s="1"/>
  <c r="P79" i="22"/>
  <c r="O79" i="22" s="1"/>
  <c r="P8" i="22"/>
  <c r="O8" i="22" s="1"/>
  <c r="P6" i="22"/>
  <c r="O6" i="22" s="1"/>
  <c r="P16" i="22"/>
  <c r="O16" i="22" s="1"/>
  <c r="P9" i="22"/>
  <c r="O9" i="22" s="1"/>
  <c r="P17" i="22"/>
  <c r="O17" i="22" s="1"/>
  <c r="P25" i="22"/>
  <c r="O25" i="22" s="1"/>
  <c r="P33" i="22"/>
  <c r="O33" i="22" s="1"/>
  <c r="P41" i="22"/>
  <c r="O41" i="22" s="1"/>
  <c r="P49" i="22"/>
  <c r="O49" i="22" s="1"/>
  <c r="P57" i="22"/>
  <c r="O57" i="22" s="1"/>
  <c r="P65" i="22"/>
  <c r="O65" i="22" s="1"/>
  <c r="P73" i="22"/>
  <c r="O73" i="22" s="1"/>
  <c r="P56" i="22"/>
  <c r="O56" i="22" s="1"/>
  <c r="M55" i="22"/>
  <c r="L55" i="22" s="1"/>
  <c r="M49" i="22"/>
  <c r="L49" i="22" s="1"/>
  <c r="M39" i="22"/>
  <c r="L39" i="22" s="1"/>
  <c r="L7" i="22"/>
  <c r="M63" i="22"/>
  <c r="L63" i="22" s="1"/>
  <c r="M57" i="22"/>
  <c r="L57" i="22" s="1"/>
  <c r="M51" i="22"/>
  <c r="L51" i="22" s="1"/>
  <c r="M23" i="22"/>
  <c r="L23" i="22" s="1"/>
  <c r="L8" i="22"/>
  <c r="M75" i="22"/>
  <c r="L75" i="22" s="1"/>
  <c r="M65" i="22"/>
  <c r="L65" i="22" s="1"/>
  <c r="M59" i="22"/>
  <c r="L59" i="22" s="1"/>
  <c r="M31" i="22"/>
  <c r="L31" i="22" s="1"/>
  <c r="M25" i="22"/>
  <c r="L25" i="22" s="1"/>
  <c r="M15" i="22"/>
  <c r="L15" i="22" s="1"/>
  <c r="M73" i="22"/>
  <c r="L73" i="22" s="1"/>
  <c r="M67" i="22"/>
  <c r="L67" i="22" s="1"/>
  <c r="M47" i="22"/>
  <c r="L47" i="22" s="1"/>
  <c r="M41" i="22"/>
  <c r="L41" i="22" s="1"/>
  <c r="M35" i="22"/>
  <c r="L35" i="22" s="1"/>
  <c r="M17" i="22"/>
  <c r="L17" i="22" s="1"/>
  <c r="L11" i="22"/>
  <c r="M77" i="22"/>
  <c r="L77" i="22" s="1"/>
  <c r="M69" i="22"/>
  <c r="L69" i="22" s="1"/>
  <c r="M61" i="22"/>
  <c r="L61" i="22" s="1"/>
  <c r="M53" i="22"/>
  <c r="L53" i="22" s="1"/>
  <c r="M45" i="22"/>
  <c r="L45" i="22" s="1"/>
  <c r="M37" i="22"/>
  <c r="L37" i="22" s="1"/>
  <c r="M21" i="22"/>
  <c r="L21" i="22" s="1"/>
  <c r="L78" i="22"/>
  <c r="M76" i="22"/>
  <c r="L76" i="22" s="1"/>
  <c r="M74" i="22"/>
  <c r="L74" i="22" s="1"/>
  <c r="M72" i="22"/>
  <c r="L72" i="22" s="1"/>
  <c r="M70" i="22"/>
  <c r="L70" i="22" s="1"/>
  <c r="M68" i="22"/>
  <c r="L68" i="22" s="1"/>
  <c r="M66" i="22"/>
  <c r="L66" i="22" s="1"/>
  <c r="M64" i="22"/>
  <c r="L64" i="22" s="1"/>
  <c r="M62" i="22"/>
  <c r="L62" i="22" s="1"/>
  <c r="M60" i="22"/>
  <c r="L60" i="22" s="1"/>
  <c r="M58" i="22"/>
  <c r="L58" i="22" s="1"/>
  <c r="M56" i="22"/>
  <c r="L56" i="22" s="1"/>
  <c r="M54" i="22"/>
  <c r="L54" i="22" s="1"/>
  <c r="M52" i="22"/>
  <c r="L52" i="22" s="1"/>
  <c r="M50" i="22"/>
  <c r="L50" i="22" s="1"/>
  <c r="M48" i="22"/>
  <c r="L48" i="22" s="1"/>
  <c r="M46" i="22"/>
  <c r="L46" i="22" s="1"/>
  <c r="M44" i="22"/>
  <c r="L44" i="22" s="1"/>
  <c r="M42" i="22"/>
  <c r="L42" i="22" s="1"/>
  <c r="M40" i="22"/>
  <c r="L40" i="22" s="1"/>
  <c r="M38" i="22"/>
  <c r="L38" i="22" s="1"/>
  <c r="M36" i="22"/>
  <c r="L36" i="22" s="1"/>
  <c r="M34" i="22"/>
  <c r="L34" i="22" s="1"/>
  <c r="M32" i="22"/>
  <c r="L32" i="22" s="1"/>
  <c r="M30" i="22"/>
  <c r="L30" i="22" s="1"/>
  <c r="M28" i="22"/>
  <c r="L28" i="22" s="1"/>
  <c r="M26" i="22"/>
  <c r="L26" i="22" s="1"/>
  <c r="M24" i="22"/>
  <c r="L24" i="22" s="1"/>
  <c r="M22" i="22"/>
  <c r="L22" i="22" s="1"/>
  <c r="M20" i="22"/>
  <c r="L20" i="22" s="1"/>
  <c r="M18" i="22"/>
  <c r="L18" i="22" s="1"/>
  <c r="M16" i="22"/>
  <c r="L16" i="22" s="1"/>
  <c r="M14" i="22"/>
  <c r="L14" i="22" s="1"/>
  <c r="M12" i="22"/>
  <c r="L12" i="22" s="1"/>
  <c r="L79" i="22" l="1"/>
  <c r="N79" i="22"/>
  <c r="AJ14" i="26"/>
  <c r="X13" i="37"/>
  <c r="X12" i="37"/>
  <c r="X11" i="37"/>
  <c r="X10" i="37"/>
  <c r="X9" i="37"/>
  <c r="X8" i="37"/>
  <c r="X7" i="37"/>
  <c r="X6" i="37"/>
  <c r="Y6" i="37"/>
  <c r="Y7" i="37"/>
  <c r="U13" i="37"/>
  <c r="U12" i="37"/>
  <c r="U11" i="37"/>
  <c r="U10" i="37"/>
  <c r="U9" i="37"/>
  <c r="U8" i="37"/>
  <c r="U7" i="37"/>
  <c r="U6" i="37"/>
  <c r="R13" i="37"/>
  <c r="R12" i="37"/>
  <c r="R11" i="37"/>
  <c r="R10" i="37"/>
  <c r="R9" i="37"/>
  <c r="R8" i="37"/>
  <c r="R7" i="37"/>
  <c r="R6" i="37"/>
  <c r="O13" i="37"/>
  <c r="O12" i="37"/>
  <c r="O11" i="37"/>
  <c r="O10" i="37"/>
  <c r="O9" i="37"/>
  <c r="O8" i="37"/>
  <c r="O7" i="37"/>
  <c r="O6" i="37"/>
  <c r="L13" i="37"/>
  <c r="L12" i="37"/>
  <c r="L11" i="37"/>
  <c r="L10" i="37"/>
  <c r="L9" i="37"/>
  <c r="L8" i="37"/>
  <c r="L7" i="37"/>
  <c r="L6" i="37"/>
  <c r="I13" i="37"/>
  <c r="I12" i="37"/>
  <c r="I11" i="37"/>
  <c r="I10" i="37"/>
  <c r="I9" i="37"/>
  <c r="I8" i="37"/>
  <c r="I7" i="37"/>
  <c r="I6" i="37"/>
  <c r="F13" i="37"/>
  <c r="F12" i="37"/>
  <c r="F11" i="37"/>
  <c r="F10" i="37"/>
  <c r="F9" i="37"/>
  <c r="F8" i="37"/>
  <c r="F7" i="37"/>
  <c r="F6" i="37"/>
  <c r="K130" i="43" l="1"/>
  <c r="L130" i="43" s="1"/>
  <c r="K131" i="43"/>
  <c r="L131" i="43" s="1"/>
  <c r="K132" i="43"/>
  <c r="L132" i="43" s="1"/>
  <c r="K133" i="43"/>
  <c r="L133" i="43" s="1"/>
  <c r="K134" i="43"/>
  <c r="L134" i="43" s="1"/>
  <c r="L30" i="33" l="1"/>
  <c r="L31" i="33"/>
  <c r="K32" i="33"/>
  <c r="L32" i="33" s="1"/>
  <c r="K33" i="33"/>
  <c r="L33" i="33" s="1"/>
  <c r="K19" i="33"/>
  <c r="L19" i="33" s="1"/>
  <c r="K18" i="33"/>
  <c r="L18" i="33" s="1"/>
  <c r="K17" i="33"/>
  <c r="L17" i="33" s="1"/>
  <c r="L16" i="33"/>
  <c r="L15" i="33"/>
  <c r="L14" i="33"/>
  <c r="L13" i="33"/>
  <c r="L12" i="33"/>
  <c r="L11" i="33"/>
  <c r="L10" i="33"/>
  <c r="L20" i="33"/>
  <c r="L21" i="33"/>
  <c r="K22" i="33"/>
  <c r="L22" i="33" s="1"/>
  <c r="K23" i="33"/>
  <c r="L23" i="33" s="1"/>
  <c r="F6" i="28"/>
  <c r="F7" i="28"/>
  <c r="F8" i="28"/>
  <c r="F9" i="28"/>
  <c r="F10" i="28"/>
  <c r="F11" i="28"/>
  <c r="F12" i="28"/>
  <c r="F13" i="28"/>
  <c r="E14" i="23"/>
  <c r="K52" i="43" l="1"/>
  <c r="L52" i="43" s="1"/>
  <c r="K371" i="42"/>
  <c r="L371" i="42" s="1"/>
  <c r="K379" i="42"/>
  <c r="K378" i="42"/>
  <c r="K377" i="42"/>
  <c r="K376" i="42"/>
  <c r="K375" i="42"/>
  <c r="J375" i="42"/>
  <c r="K49" i="41"/>
  <c r="K48" i="41"/>
  <c r="K47" i="41"/>
  <c r="K46" i="41"/>
  <c r="K45" i="41"/>
  <c r="K379" i="43"/>
  <c r="K378" i="43"/>
  <c r="K377" i="43"/>
  <c r="K376" i="43"/>
  <c r="K375" i="43"/>
  <c r="Z14" i="28" l="1"/>
  <c r="W14" i="28"/>
  <c r="V14" i="28"/>
  <c r="T14" i="28"/>
  <c r="S14" i="28"/>
  <c r="R14" i="28"/>
  <c r="AF14" i="28" s="1"/>
  <c r="Q14" i="28"/>
  <c r="P14" i="28"/>
  <c r="O14" i="28"/>
  <c r="AE14" i="28" s="1"/>
  <c r="N14" i="28"/>
  <c r="M14" i="28"/>
  <c r="L14" i="28"/>
  <c r="AD14" i="28" s="1"/>
  <c r="K14" i="28"/>
  <c r="J14" i="28"/>
  <c r="I14" i="28"/>
  <c r="AC14" i="28" s="1"/>
  <c r="H14" i="28"/>
  <c r="G14" i="28"/>
  <c r="F14" i="28"/>
  <c r="AB14" i="28" s="1"/>
  <c r="E14" i="28"/>
  <c r="D14" i="28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AP80" i="25"/>
  <c r="AQ80" i="25" s="1"/>
  <c r="AO80" i="25"/>
  <c r="AN80" i="25"/>
  <c r="AK80" i="25"/>
  <c r="AJ80" i="25"/>
  <c r="AI80" i="25"/>
  <c r="AF80" i="25"/>
  <c r="AE80" i="25"/>
  <c r="AD80" i="25"/>
  <c r="AA80" i="25"/>
  <c r="Z80" i="25"/>
  <c r="Y80" i="25"/>
  <c r="V80" i="25"/>
  <c r="U80" i="25"/>
  <c r="T80" i="25"/>
  <c r="Q80" i="25"/>
  <c r="P80" i="25"/>
  <c r="O80" i="25"/>
  <c r="L80" i="25"/>
  <c r="K80" i="25"/>
  <c r="J80" i="25"/>
  <c r="G80" i="25"/>
  <c r="F80" i="25"/>
  <c r="E80" i="25"/>
  <c r="AP14" i="26"/>
  <c r="AQ14" i="26" s="1"/>
  <c r="AO14" i="26"/>
  <c r="AK14" i="26"/>
  <c r="AI14" i="26"/>
  <c r="AF14" i="26"/>
  <c r="AE14" i="26"/>
  <c r="AD14" i="26"/>
  <c r="AA14" i="26"/>
  <c r="Z14" i="26"/>
  <c r="Y14" i="26"/>
  <c r="V14" i="26"/>
  <c r="U14" i="26"/>
  <c r="T14" i="26"/>
  <c r="Q14" i="26"/>
  <c r="P14" i="26"/>
  <c r="O14" i="26"/>
  <c r="L14" i="26"/>
  <c r="K14" i="26"/>
  <c r="J14" i="26"/>
  <c r="G14" i="26"/>
  <c r="F14" i="26"/>
  <c r="E14" i="26"/>
  <c r="AA80" i="1"/>
  <c r="Z80" i="1"/>
  <c r="Y80" i="1"/>
  <c r="X80" i="1"/>
  <c r="AH80" i="1" s="1"/>
  <c r="U80" i="1"/>
  <c r="AG80" i="1" s="1"/>
  <c r="T80" i="1"/>
  <c r="S80" i="1"/>
  <c r="R80" i="1"/>
  <c r="AF80" i="1" s="1"/>
  <c r="Q80" i="1"/>
  <c r="P80" i="1"/>
  <c r="O80" i="1"/>
  <c r="AE80" i="1" s="1"/>
  <c r="N80" i="1"/>
  <c r="M80" i="1"/>
  <c r="L80" i="1"/>
  <c r="AD80" i="1" s="1"/>
  <c r="K80" i="1"/>
  <c r="J80" i="1"/>
  <c r="I80" i="1"/>
  <c r="AC80" i="1" s="1"/>
  <c r="H80" i="1"/>
  <c r="G80" i="1"/>
  <c r="F80" i="1"/>
  <c r="AB80" i="1" s="1"/>
  <c r="E80" i="1"/>
  <c r="D80" i="1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AG14" i="37" l="1"/>
  <c r="AB14" i="37"/>
  <c r="AH14" i="37"/>
  <c r="AC14" i="37"/>
  <c r="AD14" i="37"/>
  <c r="AE14" i="37"/>
  <c r="AF14" i="37"/>
  <c r="H14" i="26"/>
  <c r="AR14" i="26"/>
  <c r="W14" i="26"/>
  <c r="AU14" i="26"/>
  <c r="AL14" i="26"/>
  <c r="AX14" i="26"/>
  <c r="M80" i="25"/>
  <c r="AS80" i="25"/>
  <c r="AC80" i="27"/>
  <c r="M14" i="26"/>
  <c r="AS14" i="26"/>
  <c r="AL80" i="25"/>
  <c r="AX80" i="25"/>
  <c r="AH80" i="27"/>
  <c r="AB80" i="25"/>
  <c r="AV80" i="25"/>
  <c r="AF80" i="27"/>
  <c r="R80" i="25"/>
  <c r="AT80" i="25"/>
  <c r="AG80" i="25"/>
  <c r="AW80" i="25"/>
  <c r="AG80" i="27"/>
  <c r="AB14" i="26"/>
  <c r="AV14" i="26"/>
  <c r="AD80" i="27"/>
  <c r="R14" i="26"/>
  <c r="AT14" i="26"/>
  <c r="H80" i="25"/>
  <c r="AR80" i="25"/>
  <c r="AB80" i="27"/>
  <c r="AG14" i="26"/>
  <c r="AW14" i="26"/>
  <c r="W80" i="25"/>
  <c r="AU80" i="25"/>
  <c r="AE80" i="27"/>
  <c r="I14" i="23"/>
  <c r="I80" i="22" s="1"/>
  <c r="H14" i="23"/>
  <c r="G14" i="23"/>
  <c r="G80" i="22" s="1"/>
  <c r="E80" i="22"/>
  <c r="D14" i="23"/>
  <c r="D80" i="22" l="1"/>
  <c r="F14" i="23"/>
  <c r="H80" i="22"/>
  <c r="J14" i="23"/>
  <c r="J80" i="22"/>
  <c r="J379" i="43"/>
  <c r="I379" i="43"/>
  <c r="H379" i="43"/>
  <c r="G379" i="43"/>
  <c r="F379" i="43"/>
  <c r="E379" i="43"/>
  <c r="J378" i="43"/>
  <c r="I378" i="43"/>
  <c r="H378" i="43"/>
  <c r="G378" i="43"/>
  <c r="F378" i="43"/>
  <c r="E378" i="43"/>
  <c r="J377" i="43"/>
  <c r="I377" i="43"/>
  <c r="H377" i="43"/>
  <c r="F377" i="43"/>
  <c r="E377" i="43"/>
  <c r="J376" i="43"/>
  <c r="I376" i="43"/>
  <c r="H376" i="43"/>
  <c r="F376" i="43"/>
  <c r="E376" i="43"/>
  <c r="J375" i="43"/>
  <c r="I375" i="43"/>
  <c r="H375" i="43"/>
  <c r="G375" i="43"/>
  <c r="F375" i="43"/>
  <c r="E375" i="43"/>
  <c r="J49" i="41"/>
  <c r="I49" i="41"/>
  <c r="H49" i="41"/>
  <c r="G49" i="41"/>
  <c r="F49" i="41"/>
  <c r="E49" i="41"/>
  <c r="J48" i="41"/>
  <c r="I48" i="41"/>
  <c r="H48" i="41"/>
  <c r="G48" i="41"/>
  <c r="F48" i="41"/>
  <c r="E48" i="41"/>
  <c r="J47" i="41"/>
  <c r="I47" i="41"/>
  <c r="H47" i="41"/>
  <c r="G47" i="41"/>
  <c r="F47" i="41"/>
  <c r="E47" i="41"/>
  <c r="J46" i="41"/>
  <c r="I46" i="41"/>
  <c r="H46" i="41"/>
  <c r="G46" i="41"/>
  <c r="F46" i="41"/>
  <c r="E46" i="41"/>
  <c r="J45" i="41"/>
  <c r="I45" i="41"/>
  <c r="H45" i="41"/>
  <c r="G45" i="41"/>
  <c r="F45" i="41"/>
  <c r="E45" i="41"/>
  <c r="J379" i="42"/>
  <c r="I379" i="42"/>
  <c r="H379" i="42"/>
  <c r="G379" i="42"/>
  <c r="F379" i="42"/>
  <c r="E379" i="42"/>
  <c r="J378" i="42"/>
  <c r="I378" i="42"/>
  <c r="H378" i="42"/>
  <c r="G378" i="42"/>
  <c r="F378" i="42"/>
  <c r="E378" i="42"/>
  <c r="J377" i="42"/>
  <c r="I377" i="42"/>
  <c r="H377" i="42"/>
  <c r="G377" i="42"/>
  <c r="F377" i="42"/>
  <c r="E377" i="42"/>
  <c r="J376" i="42"/>
  <c r="I376" i="42"/>
  <c r="H376" i="42"/>
  <c r="G376" i="42"/>
  <c r="F376" i="42"/>
  <c r="E376" i="42"/>
  <c r="I375" i="42"/>
  <c r="H375" i="42"/>
  <c r="G375" i="42"/>
  <c r="F375" i="42"/>
  <c r="E375" i="42"/>
  <c r="J49" i="40"/>
  <c r="I49" i="40"/>
  <c r="H49" i="40"/>
  <c r="M49" i="40" s="1"/>
  <c r="G49" i="40"/>
  <c r="F49" i="40"/>
  <c r="E49" i="40"/>
  <c r="J48" i="40"/>
  <c r="I48" i="40"/>
  <c r="H48" i="40"/>
  <c r="M48" i="40" s="1"/>
  <c r="G48" i="40"/>
  <c r="F48" i="40"/>
  <c r="E48" i="40"/>
  <c r="J47" i="40"/>
  <c r="I47" i="40"/>
  <c r="H47" i="40"/>
  <c r="M47" i="40" s="1"/>
  <c r="G47" i="40"/>
  <c r="F47" i="40"/>
  <c r="E47" i="40"/>
  <c r="J46" i="40"/>
  <c r="I46" i="40"/>
  <c r="H46" i="40"/>
  <c r="M46" i="40" s="1"/>
  <c r="G46" i="40"/>
  <c r="F46" i="40"/>
  <c r="E46" i="40"/>
  <c r="J45" i="40"/>
  <c r="I45" i="40"/>
  <c r="H45" i="40"/>
  <c r="M45" i="40" s="1"/>
  <c r="G45" i="40"/>
  <c r="F45" i="40"/>
  <c r="E45" i="40"/>
  <c r="F374" i="38"/>
  <c r="E374" i="38"/>
  <c r="F373" i="38"/>
  <c r="E373" i="38"/>
  <c r="F372" i="38"/>
  <c r="E372" i="38"/>
  <c r="F371" i="38"/>
  <c r="E371" i="38"/>
  <c r="F370" i="38"/>
  <c r="E370" i="38"/>
  <c r="F369" i="38"/>
  <c r="E369" i="38"/>
  <c r="F368" i="38"/>
  <c r="E368" i="38"/>
  <c r="F367" i="38"/>
  <c r="E367" i="38"/>
  <c r="F366" i="38"/>
  <c r="E366" i="38"/>
  <c r="F365" i="38"/>
  <c r="E365" i="38"/>
  <c r="F364" i="38"/>
  <c r="E364" i="38"/>
  <c r="F363" i="38"/>
  <c r="E363" i="38"/>
  <c r="F362" i="38"/>
  <c r="E362" i="38"/>
  <c r="F361" i="38"/>
  <c r="E361" i="38"/>
  <c r="F360" i="38"/>
  <c r="E360" i="38"/>
  <c r="F359" i="38"/>
  <c r="E359" i="38"/>
  <c r="F358" i="38"/>
  <c r="E358" i="38"/>
  <c r="F357" i="38"/>
  <c r="E357" i="38"/>
  <c r="F356" i="38"/>
  <c r="E356" i="38"/>
  <c r="F355" i="38"/>
  <c r="E355" i="38"/>
  <c r="F354" i="38"/>
  <c r="E354" i="38"/>
  <c r="F353" i="38"/>
  <c r="E353" i="38"/>
  <c r="F352" i="38"/>
  <c r="E352" i="38"/>
  <c r="F351" i="38"/>
  <c r="E351" i="38"/>
  <c r="F350" i="38"/>
  <c r="E350" i="38"/>
  <c r="F349" i="38"/>
  <c r="E349" i="38"/>
  <c r="F348" i="38"/>
  <c r="E348" i="38"/>
  <c r="F347" i="38"/>
  <c r="E347" i="38"/>
  <c r="F346" i="38"/>
  <c r="E346" i="38"/>
  <c r="F345" i="38"/>
  <c r="E345" i="38"/>
  <c r="F344" i="38"/>
  <c r="E344" i="38"/>
  <c r="F343" i="38"/>
  <c r="E343" i="38"/>
  <c r="F342" i="38"/>
  <c r="E342" i="38"/>
  <c r="F341" i="38"/>
  <c r="E341" i="38"/>
  <c r="F340" i="38"/>
  <c r="E340" i="38"/>
  <c r="F339" i="38"/>
  <c r="E339" i="38"/>
  <c r="F338" i="38"/>
  <c r="E338" i="38"/>
  <c r="F337" i="38"/>
  <c r="E337" i="38"/>
  <c r="F336" i="38"/>
  <c r="E336" i="38"/>
  <c r="F335" i="38"/>
  <c r="E335" i="38"/>
  <c r="F334" i="38"/>
  <c r="E334" i="38"/>
  <c r="F333" i="38"/>
  <c r="E333" i="38"/>
  <c r="F332" i="38"/>
  <c r="E332" i="38"/>
  <c r="F331" i="38"/>
  <c r="E331" i="38"/>
  <c r="F330" i="38"/>
  <c r="E330" i="38"/>
  <c r="F329" i="38"/>
  <c r="E329" i="38"/>
  <c r="F328" i="38"/>
  <c r="E328" i="38"/>
  <c r="F327" i="38"/>
  <c r="E327" i="38"/>
  <c r="F326" i="38"/>
  <c r="E326" i="38"/>
  <c r="F325" i="38"/>
  <c r="E325" i="38"/>
  <c r="F324" i="38"/>
  <c r="E324" i="38"/>
  <c r="F323" i="38"/>
  <c r="E323" i="38"/>
  <c r="F322" i="38"/>
  <c r="E322" i="38"/>
  <c r="F321" i="38"/>
  <c r="E321" i="38"/>
  <c r="F320" i="38"/>
  <c r="E320" i="38"/>
  <c r="F319" i="38"/>
  <c r="E319" i="38"/>
  <c r="F318" i="38"/>
  <c r="E318" i="38"/>
  <c r="F317" i="38"/>
  <c r="E317" i="38"/>
  <c r="F316" i="38"/>
  <c r="E316" i="38"/>
  <c r="F315" i="38"/>
  <c r="E315" i="38"/>
  <c r="F314" i="38"/>
  <c r="E314" i="38"/>
  <c r="F313" i="38"/>
  <c r="E313" i="38"/>
  <c r="F312" i="38"/>
  <c r="E312" i="38"/>
  <c r="F311" i="38"/>
  <c r="E311" i="38"/>
  <c r="F310" i="38"/>
  <c r="E310" i="38"/>
  <c r="F309" i="38"/>
  <c r="E309" i="38"/>
  <c r="F308" i="38"/>
  <c r="E308" i="38"/>
  <c r="F307" i="38"/>
  <c r="E307" i="38"/>
  <c r="F306" i="38"/>
  <c r="E306" i="38"/>
  <c r="F305" i="38"/>
  <c r="E305" i="38"/>
  <c r="F304" i="38"/>
  <c r="E304" i="38"/>
  <c r="F303" i="38"/>
  <c r="E303" i="38"/>
  <c r="F302" i="38"/>
  <c r="E302" i="38"/>
  <c r="F301" i="38"/>
  <c r="E301" i="38"/>
  <c r="F300" i="38"/>
  <c r="E300" i="38"/>
  <c r="F299" i="38"/>
  <c r="E299" i="38"/>
  <c r="F298" i="38"/>
  <c r="E298" i="38"/>
  <c r="F297" i="38"/>
  <c r="E297" i="38"/>
  <c r="F296" i="38"/>
  <c r="E296" i="38"/>
  <c r="F295" i="38"/>
  <c r="E295" i="38"/>
  <c r="F294" i="38"/>
  <c r="E294" i="38"/>
  <c r="F293" i="38"/>
  <c r="E293" i="38"/>
  <c r="F292" i="38"/>
  <c r="E292" i="38"/>
  <c r="F291" i="38"/>
  <c r="E291" i="38"/>
  <c r="F290" i="38"/>
  <c r="E290" i="38"/>
  <c r="F289" i="38"/>
  <c r="E289" i="38"/>
  <c r="F288" i="38"/>
  <c r="E288" i="38"/>
  <c r="F287" i="38"/>
  <c r="E287" i="38"/>
  <c r="F286" i="38"/>
  <c r="E286" i="38"/>
  <c r="F285" i="38"/>
  <c r="E285" i="38"/>
  <c r="F284" i="38"/>
  <c r="E284" i="38"/>
  <c r="F283" i="38"/>
  <c r="E283" i="38"/>
  <c r="F282" i="38"/>
  <c r="E282" i="38"/>
  <c r="F281" i="38"/>
  <c r="E281" i="38"/>
  <c r="F280" i="38"/>
  <c r="E280" i="38"/>
  <c r="F279" i="38"/>
  <c r="E279" i="38"/>
  <c r="F278" i="38"/>
  <c r="E278" i="38"/>
  <c r="F277" i="38"/>
  <c r="E277" i="38"/>
  <c r="F276" i="38"/>
  <c r="E276" i="38"/>
  <c r="F275" i="38"/>
  <c r="E275" i="38"/>
  <c r="F274" i="38"/>
  <c r="E274" i="38"/>
  <c r="F273" i="38"/>
  <c r="E273" i="38"/>
  <c r="F272" i="38"/>
  <c r="E272" i="38"/>
  <c r="F271" i="38"/>
  <c r="E271" i="38"/>
  <c r="F270" i="38"/>
  <c r="E270" i="38"/>
  <c r="F269" i="38"/>
  <c r="E269" i="38"/>
  <c r="F268" i="38"/>
  <c r="E268" i="38"/>
  <c r="F267" i="38"/>
  <c r="E267" i="38"/>
  <c r="F266" i="38"/>
  <c r="E266" i="38"/>
  <c r="F265" i="38"/>
  <c r="E265" i="38"/>
  <c r="F264" i="38"/>
  <c r="E264" i="38"/>
  <c r="F263" i="38"/>
  <c r="E263" i="38"/>
  <c r="F262" i="38"/>
  <c r="E262" i="38"/>
  <c r="F261" i="38"/>
  <c r="E261" i="38"/>
  <c r="F260" i="38"/>
  <c r="E260" i="38"/>
  <c r="F259" i="38"/>
  <c r="E259" i="38"/>
  <c r="F258" i="38"/>
  <c r="E258" i="38"/>
  <c r="F257" i="38"/>
  <c r="E257" i="38"/>
  <c r="F256" i="38"/>
  <c r="E256" i="38"/>
  <c r="F255" i="38"/>
  <c r="E255" i="38"/>
  <c r="F254" i="38"/>
  <c r="E254" i="38"/>
  <c r="F253" i="38"/>
  <c r="E253" i="38"/>
  <c r="F252" i="38"/>
  <c r="E252" i="38"/>
  <c r="F251" i="38"/>
  <c r="E251" i="38"/>
  <c r="F250" i="38"/>
  <c r="E250" i="38"/>
  <c r="F249" i="38"/>
  <c r="E249" i="38"/>
  <c r="F248" i="38"/>
  <c r="E248" i="38"/>
  <c r="F247" i="38"/>
  <c r="E247" i="38"/>
  <c r="F246" i="38"/>
  <c r="E246" i="38"/>
  <c r="F245" i="38"/>
  <c r="E245" i="38"/>
  <c r="F244" i="38"/>
  <c r="E244" i="38"/>
  <c r="F243" i="38"/>
  <c r="E243" i="38"/>
  <c r="F242" i="38"/>
  <c r="E242" i="38"/>
  <c r="F241" i="38"/>
  <c r="E241" i="38"/>
  <c r="F240" i="38"/>
  <c r="E240" i="38"/>
  <c r="F239" i="38"/>
  <c r="E239" i="38"/>
  <c r="F238" i="38"/>
  <c r="E238" i="38"/>
  <c r="F237" i="38"/>
  <c r="E237" i="38"/>
  <c r="F236" i="38"/>
  <c r="E236" i="38"/>
  <c r="F235" i="38"/>
  <c r="E235" i="38"/>
  <c r="F234" i="38"/>
  <c r="E234" i="38"/>
  <c r="F233" i="38"/>
  <c r="E233" i="38"/>
  <c r="F232" i="38"/>
  <c r="E232" i="38"/>
  <c r="F231" i="38"/>
  <c r="E231" i="38"/>
  <c r="F230" i="38"/>
  <c r="E230" i="38"/>
  <c r="F229" i="38"/>
  <c r="E229" i="38"/>
  <c r="F228" i="38"/>
  <c r="E228" i="38"/>
  <c r="F227" i="38"/>
  <c r="E227" i="38"/>
  <c r="F226" i="38"/>
  <c r="E226" i="38"/>
  <c r="F225" i="38"/>
  <c r="E225" i="38"/>
  <c r="F224" i="38"/>
  <c r="E224" i="38"/>
  <c r="F223" i="38"/>
  <c r="E223" i="38"/>
  <c r="F222" i="38"/>
  <c r="E222" i="38"/>
  <c r="F221" i="38"/>
  <c r="E221" i="38"/>
  <c r="F220" i="38"/>
  <c r="E220" i="38"/>
  <c r="F219" i="38"/>
  <c r="E219" i="38"/>
  <c r="F218" i="38"/>
  <c r="E218" i="38"/>
  <c r="F217" i="38"/>
  <c r="E217" i="38"/>
  <c r="F216" i="38"/>
  <c r="E216" i="38"/>
  <c r="F215" i="38"/>
  <c r="E215" i="38"/>
  <c r="F214" i="38"/>
  <c r="E214" i="38"/>
  <c r="F213" i="38"/>
  <c r="E213" i="38"/>
  <c r="F212" i="38"/>
  <c r="E212" i="38"/>
  <c r="F211" i="38"/>
  <c r="E211" i="38"/>
  <c r="F210" i="38"/>
  <c r="E210" i="38"/>
  <c r="F209" i="38"/>
  <c r="E209" i="38"/>
  <c r="F208" i="38"/>
  <c r="E208" i="38"/>
  <c r="F207" i="38"/>
  <c r="E207" i="38"/>
  <c r="F206" i="38"/>
  <c r="E206" i="38"/>
  <c r="F205" i="38"/>
  <c r="E205" i="38"/>
  <c r="F204" i="38"/>
  <c r="E204" i="38"/>
  <c r="F203" i="38"/>
  <c r="E203" i="38"/>
  <c r="F202" i="38"/>
  <c r="E202" i="38"/>
  <c r="F201" i="38"/>
  <c r="E201" i="38"/>
  <c r="F200" i="38"/>
  <c r="E200" i="38"/>
  <c r="F199" i="38"/>
  <c r="E199" i="38"/>
  <c r="F198" i="38"/>
  <c r="E198" i="38"/>
  <c r="F197" i="38"/>
  <c r="E197" i="38"/>
  <c r="F196" i="38"/>
  <c r="E196" i="38"/>
  <c r="F195" i="38"/>
  <c r="E195" i="38"/>
  <c r="F194" i="38"/>
  <c r="E194" i="38"/>
  <c r="F193" i="38"/>
  <c r="E193" i="38"/>
  <c r="F192" i="38"/>
  <c r="E192" i="38"/>
  <c r="F191" i="38"/>
  <c r="E191" i="38"/>
  <c r="F190" i="38"/>
  <c r="E190" i="38"/>
  <c r="F189" i="38"/>
  <c r="E189" i="38"/>
  <c r="F188" i="38"/>
  <c r="E188" i="38"/>
  <c r="F187" i="38"/>
  <c r="E187" i="38"/>
  <c r="F186" i="38"/>
  <c r="E186" i="38"/>
  <c r="F185" i="38"/>
  <c r="E185" i="38"/>
  <c r="F184" i="38"/>
  <c r="E184" i="38"/>
  <c r="F183" i="38"/>
  <c r="E183" i="38"/>
  <c r="F182" i="38"/>
  <c r="E182" i="38"/>
  <c r="F181" i="38"/>
  <c r="E181" i="38"/>
  <c r="F180" i="38"/>
  <c r="E180" i="38"/>
  <c r="F179" i="38"/>
  <c r="E179" i="38"/>
  <c r="F178" i="38"/>
  <c r="E178" i="38"/>
  <c r="F177" i="38"/>
  <c r="E177" i="38"/>
  <c r="F176" i="38"/>
  <c r="E176" i="38"/>
  <c r="F175" i="38"/>
  <c r="E175" i="38"/>
  <c r="F174" i="38"/>
  <c r="E174" i="38"/>
  <c r="F173" i="38"/>
  <c r="E173" i="38"/>
  <c r="F172" i="38"/>
  <c r="E172" i="38"/>
  <c r="F171" i="38"/>
  <c r="E171" i="38"/>
  <c r="F170" i="38"/>
  <c r="E170" i="38"/>
  <c r="F169" i="38"/>
  <c r="E169" i="38"/>
  <c r="F168" i="38"/>
  <c r="E168" i="38"/>
  <c r="F167" i="38"/>
  <c r="E167" i="38"/>
  <c r="F166" i="38"/>
  <c r="E166" i="38"/>
  <c r="F165" i="38"/>
  <c r="E165" i="38"/>
  <c r="F164" i="38"/>
  <c r="E164" i="38"/>
  <c r="F163" i="38"/>
  <c r="E163" i="38"/>
  <c r="F162" i="38"/>
  <c r="E162" i="38"/>
  <c r="F161" i="38"/>
  <c r="E161" i="38"/>
  <c r="F160" i="38"/>
  <c r="E160" i="38"/>
  <c r="F159" i="38"/>
  <c r="E159" i="38"/>
  <c r="F158" i="38"/>
  <c r="E158" i="38"/>
  <c r="F157" i="38"/>
  <c r="E157" i="38"/>
  <c r="F156" i="38"/>
  <c r="E156" i="38"/>
  <c r="F155" i="38"/>
  <c r="E155" i="38"/>
  <c r="F154" i="38"/>
  <c r="E154" i="38"/>
  <c r="F153" i="38"/>
  <c r="E153" i="38"/>
  <c r="F152" i="38"/>
  <c r="E152" i="38"/>
  <c r="F151" i="38"/>
  <c r="E151" i="38"/>
  <c r="F150" i="38"/>
  <c r="E150" i="38"/>
  <c r="F149" i="38"/>
  <c r="E149" i="38"/>
  <c r="F148" i="38"/>
  <c r="E148" i="38"/>
  <c r="F147" i="38"/>
  <c r="E147" i="38"/>
  <c r="F146" i="38"/>
  <c r="E146" i="38"/>
  <c r="F145" i="38"/>
  <c r="E145" i="38"/>
  <c r="F144" i="38"/>
  <c r="E144" i="38"/>
  <c r="F143" i="38"/>
  <c r="E143" i="38"/>
  <c r="F142" i="38"/>
  <c r="E142" i="38"/>
  <c r="F141" i="38"/>
  <c r="E141" i="38"/>
  <c r="F140" i="38"/>
  <c r="E140" i="38"/>
  <c r="F139" i="38"/>
  <c r="E139" i="38"/>
  <c r="F138" i="38"/>
  <c r="E138" i="38"/>
  <c r="F137" i="38"/>
  <c r="E137" i="38"/>
  <c r="F136" i="38"/>
  <c r="E136" i="38"/>
  <c r="F135" i="38"/>
  <c r="E135" i="38"/>
  <c r="F134" i="38"/>
  <c r="E134" i="38"/>
  <c r="F133" i="38"/>
  <c r="E133" i="38"/>
  <c r="F132" i="38"/>
  <c r="E132" i="38"/>
  <c r="F131" i="38"/>
  <c r="E131" i="38"/>
  <c r="F130" i="38"/>
  <c r="E130" i="38"/>
  <c r="F129" i="38"/>
  <c r="E129" i="38"/>
  <c r="F128" i="38"/>
  <c r="E128" i="38"/>
  <c r="F127" i="38"/>
  <c r="E127" i="38"/>
  <c r="F126" i="38"/>
  <c r="E126" i="38"/>
  <c r="F125" i="38"/>
  <c r="E125" i="38"/>
  <c r="F124" i="38"/>
  <c r="E124" i="38"/>
  <c r="F123" i="38"/>
  <c r="E123" i="38"/>
  <c r="F122" i="38"/>
  <c r="E122" i="38"/>
  <c r="F121" i="38"/>
  <c r="E121" i="38"/>
  <c r="F120" i="38"/>
  <c r="E120" i="38"/>
  <c r="F119" i="38"/>
  <c r="E119" i="38"/>
  <c r="F118" i="38"/>
  <c r="E118" i="38"/>
  <c r="F117" i="38"/>
  <c r="E117" i="38"/>
  <c r="F116" i="38"/>
  <c r="E116" i="38"/>
  <c r="F115" i="38"/>
  <c r="E115" i="38"/>
  <c r="F114" i="38"/>
  <c r="E114" i="38"/>
  <c r="F113" i="38"/>
  <c r="E113" i="38"/>
  <c r="F112" i="38"/>
  <c r="E112" i="38"/>
  <c r="F111" i="38"/>
  <c r="E111" i="38"/>
  <c r="F110" i="38"/>
  <c r="E110" i="38"/>
  <c r="F109" i="38"/>
  <c r="E109" i="38"/>
  <c r="F108" i="38"/>
  <c r="E108" i="38"/>
  <c r="F107" i="38"/>
  <c r="E107" i="38"/>
  <c r="F106" i="38"/>
  <c r="E106" i="38"/>
  <c r="F105" i="38"/>
  <c r="E105" i="38"/>
  <c r="F104" i="38"/>
  <c r="E104" i="38"/>
  <c r="F103" i="38"/>
  <c r="E103" i="38"/>
  <c r="F102" i="38"/>
  <c r="E102" i="38"/>
  <c r="F101" i="38"/>
  <c r="E101" i="38"/>
  <c r="F100" i="38"/>
  <c r="E100" i="38"/>
  <c r="F99" i="38"/>
  <c r="E99" i="38"/>
  <c r="F98" i="38"/>
  <c r="E98" i="38"/>
  <c r="F97" i="38"/>
  <c r="E97" i="38"/>
  <c r="F96" i="38"/>
  <c r="E96" i="38"/>
  <c r="F95" i="38"/>
  <c r="E95" i="38"/>
  <c r="F94" i="38"/>
  <c r="E94" i="38"/>
  <c r="F93" i="38"/>
  <c r="E93" i="38"/>
  <c r="F92" i="38"/>
  <c r="E92" i="38"/>
  <c r="F91" i="38"/>
  <c r="E91" i="38"/>
  <c r="F90" i="38"/>
  <c r="E90" i="38"/>
  <c r="F89" i="38"/>
  <c r="E89" i="38"/>
  <c r="F88" i="38"/>
  <c r="E88" i="38"/>
  <c r="F87" i="38"/>
  <c r="E87" i="38"/>
  <c r="F86" i="38"/>
  <c r="E86" i="38"/>
  <c r="F85" i="38"/>
  <c r="E85" i="38"/>
  <c r="F84" i="38"/>
  <c r="E84" i="38"/>
  <c r="F83" i="38"/>
  <c r="E83" i="38"/>
  <c r="F82" i="38"/>
  <c r="E82" i="38"/>
  <c r="F81" i="38"/>
  <c r="E81" i="38"/>
  <c r="F80" i="38"/>
  <c r="E80" i="38"/>
  <c r="F79" i="38"/>
  <c r="E79" i="38"/>
  <c r="F78" i="38"/>
  <c r="E78" i="38"/>
  <c r="F77" i="38"/>
  <c r="E77" i="38"/>
  <c r="F76" i="38"/>
  <c r="E76" i="38"/>
  <c r="F75" i="38"/>
  <c r="E75" i="38"/>
  <c r="F74" i="38"/>
  <c r="E74" i="38"/>
  <c r="F73" i="38"/>
  <c r="E73" i="38"/>
  <c r="F72" i="38"/>
  <c r="E72" i="38"/>
  <c r="F71" i="38"/>
  <c r="E71" i="38"/>
  <c r="F70" i="38"/>
  <c r="E70" i="38"/>
  <c r="F69" i="38"/>
  <c r="E69" i="38"/>
  <c r="F68" i="38"/>
  <c r="E68" i="38"/>
  <c r="F67" i="38"/>
  <c r="E67" i="38"/>
  <c r="F66" i="38"/>
  <c r="E66" i="38"/>
  <c r="F65" i="38"/>
  <c r="E65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6" i="38"/>
  <c r="E6" i="38"/>
  <c r="F5" i="38"/>
  <c r="E5" i="38"/>
  <c r="F374" i="31"/>
  <c r="E374" i="31"/>
  <c r="F373" i="31"/>
  <c r="E373" i="31"/>
  <c r="F372" i="31"/>
  <c r="E372" i="31"/>
  <c r="F371" i="31"/>
  <c r="E371" i="31"/>
  <c r="F370" i="31"/>
  <c r="E370" i="31"/>
  <c r="F369" i="31"/>
  <c r="E369" i="31"/>
  <c r="F368" i="31"/>
  <c r="E368" i="31"/>
  <c r="F367" i="31"/>
  <c r="E367" i="31"/>
  <c r="F366" i="31"/>
  <c r="E366" i="31"/>
  <c r="F365" i="31"/>
  <c r="E365" i="31"/>
  <c r="F364" i="31"/>
  <c r="E364" i="31"/>
  <c r="F363" i="31"/>
  <c r="E363" i="31"/>
  <c r="E362" i="31"/>
  <c r="F361" i="31"/>
  <c r="E361" i="31"/>
  <c r="F360" i="31"/>
  <c r="E360" i="31"/>
  <c r="F359" i="31"/>
  <c r="E359" i="31"/>
  <c r="F358" i="31"/>
  <c r="E358" i="31"/>
  <c r="F357" i="31"/>
  <c r="E357" i="31"/>
  <c r="F356" i="31"/>
  <c r="E356" i="31"/>
  <c r="F355" i="31"/>
  <c r="E355" i="31"/>
  <c r="F354" i="31"/>
  <c r="E354" i="31"/>
  <c r="F353" i="31"/>
  <c r="E353" i="31"/>
  <c r="F352" i="31"/>
  <c r="E352" i="31"/>
  <c r="F351" i="31"/>
  <c r="E351" i="31"/>
  <c r="F350" i="31"/>
  <c r="E350" i="31"/>
  <c r="F349" i="31"/>
  <c r="E349" i="31"/>
  <c r="F348" i="31"/>
  <c r="E348" i="31"/>
  <c r="F347" i="31"/>
  <c r="E347" i="31"/>
  <c r="F346" i="31"/>
  <c r="E346" i="31"/>
  <c r="F345" i="31"/>
  <c r="E345" i="31"/>
  <c r="F344" i="31"/>
  <c r="E344" i="31"/>
  <c r="F343" i="31"/>
  <c r="E343" i="31"/>
  <c r="F342" i="31"/>
  <c r="E342" i="31"/>
  <c r="F341" i="31"/>
  <c r="E341" i="31"/>
  <c r="F340" i="31"/>
  <c r="E340" i="31"/>
  <c r="F339" i="31"/>
  <c r="E339" i="31"/>
  <c r="F338" i="31"/>
  <c r="E338" i="31"/>
  <c r="F337" i="31"/>
  <c r="E337" i="31"/>
  <c r="F336" i="31"/>
  <c r="E336" i="31"/>
  <c r="F335" i="31"/>
  <c r="E335" i="31"/>
  <c r="F334" i="31"/>
  <c r="E334" i="31"/>
  <c r="F333" i="31"/>
  <c r="E333" i="31"/>
  <c r="F332" i="31"/>
  <c r="E332" i="31"/>
  <c r="F331" i="31"/>
  <c r="E331" i="31"/>
  <c r="F330" i="31"/>
  <c r="E330" i="31"/>
  <c r="F329" i="31"/>
  <c r="E329" i="31"/>
  <c r="F328" i="31"/>
  <c r="E328" i="31"/>
  <c r="F327" i="31"/>
  <c r="E327" i="31"/>
  <c r="F326" i="31"/>
  <c r="E326" i="31"/>
  <c r="F325" i="31"/>
  <c r="E325" i="31"/>
  <c r="F324" i="31"/>
  <c r="E324" i="31"/>
  <c r="F323" i="31"/>
  <c r="E323" i="31"/>
  <c r="F322" i="31"/>
  <c r="E322" i="31"/>
  <c r="F321" i="31"/>
  <c r="E321" i="31"/>
  <c r="F320" i="31"/>
  <c r="E320" i="31"/>
  <c r="F319" i="31"/>
  <c r="E319" i="31"/>
  <c r="F318" i="31"/>
  <c r="E318" i="31"/>
  <c r="F317" i="31"/>
  <c r="E317" i="31"/>
  <c r="F316" i="31"/>
  <c r="E316" i="31"/>
  <c r="F315" i="31"/>
  <c r="E315" i="31"/>
  <c r="F314" i="31"/>
  <c r="E314" i="31"/>
  <c r="F313" i="31"/>
  <c r="E313" i="31"/>
  <c r="F312" i="31"/>
  <c r="E312" i="31"/>
  <c r="F311" i="31"/>
  <c r="E311" i="31"/>
  <c r="F310" i="31"/>
  <c r="E310" i="31"/>
  <c r="F309" i="31"/>
  <c r="E309" i="31"/>
  <c r="F308" i="31"/>
  <c r="E308" i="31"/>
  <c r="F307" i="31"/>
  <c r="E307" i="31"/>
  <c r="F306" i="31"/>
  <c r="E306" i="31"/>
  <c r="F305" i="31"/>
  <c r="E305" i="31"/>
  <c r="F304" i="31"/>
  <c r="E304" i="31"/>
  <c r="F303" i="31"/>
  <c r="E303" i="31"/>
  <c r="F302" i="31"/>
  <c r="E302" i="31"/>
  <c r="F301" i="31"/>
  <c r="E301" i="31"/>
  <c r="F300" i="31"/>
  <c r="E300" i="31"/>
  <c r="F299" i="31"/>
  <c r="E299" i="31"/>
  <c r="F298" i="31"/>
  <c r="E298" i="31"/>
  <c r="F297" i="31"/>
  <c r="E297" i="31"/>
  <c r="F296" i="31"/>
  <c r="E296" i="31"/>
  <c r="F295" i="31"/>
  <c r="E295" i="31"/>
  <c r="F294" i="31"/>
  <c r="E294" i="31"/>
  <c r="F293" i="31"/>
  <c r="E293" i="31"/>
  <c r="F292" i="31"/>
  <c r="E292" i="31"/>
  <c r="F291" i="31"/>
  <c r="E291" i="31"/>
  <c r="F290" i="31"/>
  <c r="E290" i="31"/>
  <c r="F289" i="31"/>
  <c r="E289" i="31"/>
  <c r="F288" i="31"/>
  <c r="E288" i="31"/>
  <c r="F287" i="31"/>
  <c r="E287" i="31"/>
  <c r="F286" i="31"/>
  <c r="E286" i="31"/>
  <c r="F285" i="31"/>
  <c r="E285" i="31"/>
  <c r="F284" i="31"/>
  <c r="E284" i="31"/>
  <c r="F283" i="31"/>
  <c r="E283" i="31"/>
  <c r="F282" i="31"/>
  <c r="E282" i="31"/>
  <c r="F281" i="31"/>
  <c r="E281" i="31"/>
  <c r="F280" i="31"/>
  <c r="E280" i="31"/>
  <c r="F279" i="31"/>
  <c r="E279" i="31"/>
  <c r="F278" i="31"/>
  <c r="E278" i="31"/>
  <c r="F277" i="31"/>
  <c r="E277" i="31"/>
  <c r="F276" i="31"/>
  <c r="E276" i="31"/>
  <c r="F275" i="31"/>
  <c r="E275" i="31"/>
  <c r="F274" i="31"/>
  <c r="E274" i="31"/>
  <c r="F273" i="31"/>
  <c r="E273" i="31"/>
  <c r="F272" i="31"/>
  <c r="E272" i="31"/>
  <c r="F271" i="31"/>
  <c r="E271" i="31"/>
  <c r="F270" i="31"/>
  <c r="E270" i="31"/>
  <c r="F269" i="31"/>
  <c r="E269" i="31"/>
  <c r="F268" i="31"/>
  <c r="E268" i="31"/>
  <c r="F267" i="31"/>
  <c r="E267" i="31"/>
  <c r="F266" i="31"/>
  <c r="E266" i="31"/>
  <c r="F265" i="31"/>
  <c r="E265" i="31"/>
  <c r="F264" i="31"/>
  <c r="E264" i="31"/>
  <c r="F263" i="31"/>
  <c r="E263" i="31"/>
  <c r="F262" i="31"/>
  <c r="E262" i="31"/>
  <c r="F261" i="31"/>
  <c r="E261" i="31"/>
  <c r="F260" i="31"/>
  <c r="E260" i="31"/>
  <c r="F259" i="31"/>
  <c r="E259" i="31"/>
  <c r="F258" i="31"/>
  <c r="E258" i="31"/>
  <c r="F257" i="31"/>
  <c r="E257" i="31"/>
  <c r="F256" i="31"/>
  <c r="E256" i="31"/>
  <c r="F255" i="31"/>
  <c r="E255" i="31"/>
  <c r="F254" i="31"/>
  <c r="E254" i="31"/>
  <c r="F253" i="31"/>
  <c r="E253" i="31"/>
  <c r="F252" i="31"/>
  <c r="E252" i="31"/>
  <c r="F251" i="31"/>
  <c r="E251" i="31"/>
  <c r="F250" i="31"/>
  <c r="E250" i="31"/>
  <c r="F249" i="31"/>
  <c r="E249" i="31"/>
  <c r="F248" i="31"/>
  <c r="E248" i="31"/>
  <c r="F247" i="31"/>
  <c r="E247" i="31"/>
  <c r="F246" i="31"/>
  <c r="E246" i="31"/>
  <c r="F245" i="31"/>
  <c r="E245" i="31"/>
  <c r="F244" i="31"/>
  <c r="E244" i="31"/>
  <c r="F243" i="31"/>
  <c r="E243" i="31"/>
  <c r="F242" i="31"/>
  <c r="E242" i="31"/>
  <c r="F241" i="31"/>
  <c r="E241" i="31"/>
  <c r="F240" i="31"/>
  <c r="E240" i="31"/>
  <c r="F239" i="31"/>
  <c r="E239" i="31"/>
  <c r="F238" i="31"/>
  <c r="E238" i="31"/>
  <c r="F237" i="31"/>
  <c r="E237" i="31"/>
  <c r="F236" i="31"/>
  <c r="E236" i="31"/>
  <c r="F235" i="31"/>
  <c r="E235" i="31"/>
  <c r="F234" i="31"/>
  <c r="E234" i="31"/>
  <c r="F233" i="31"/>
  <c r="E233" i="31"/>
  <c r="F232" i="31"/>
  <c r="E232" i="31"/>
  <c r="F231" i="31"/>
  <c r="E231" i="31"/>
  <c r="F230" i="31"/>
  <c r="E230" i="31"/>
  <c r="F229" i="31"/>
  <c r="E229" i="31"/>
  <c r="F228" i="31"/>
  <c r="E228" i="31"/>
  <c r="F227" i="31"/>
  <c r="E227" i="31"/>
  <c r="F226" i="31"/>
  <c r="E226" i="31"/>
  <c r="F225" i="31"/>
  <c r="E225" i="31"/>
  <c r="F224" i="31"/>
  <c r="E224" i="31"/>
  <c r="F223" i="31"/>
  <c r="E223" i="31"/>
  <c r="F222" i="31"/>
  <c r="E222" i="31"/>
  <c r="F221" i="31"/>
  <c r="E221" i="31"/>
  <c r="F220" i="31"/>
  <c r="E220" i="31"/>
  <c r="F219" i="31"/>
  <c r="E219" i="31"/>
  <c r="F218" i="31"/>
  <c r="E218" i="31"/>
  <c r="F217" i="31"/>
  <c r="E217" i="31"/>
  <c r="F216" i="31"/>
  <c r="E216" i="31"/>
  <c r="F215" i="31"/>
  <c r="E215" i="31"/>
  <c r="F214" i="31"/>
  <c r="E214" i="31"/>
  <c r="F213" i="31"/>
  <c r="E213" i="31"/>
  <c r="F212" i="31"/>
  <c r="E212" i="31"/>
  <c r="F211" i="31"/>
  <c r="E211" i="31"/>
  <c r="F210" i="31"/>
  <c r="E210" i="31"/>
  <c r="F209" i="31"/>
  <c r="E209" i="31"/>
  <c r="F208" i="31"/>
  <c r="E208" i="31"/>
  <c r="F207" i="31"/>
  <c r="E207" i="31"/>
  <c r="F206" i="31"/>
  <c r="E206" i="31"/>
  <c r="F205" i="31"/>
  <c r="E205" i="31"/>
  <c r="F204" i="31"/>
  <c r="E204" i="31"/>
  <c r="F203" i="31"/>
  <c r="E203" i="31"/>
  <c r="F202" i="31"/>
  <c r="E202" i="31"/>
  <c r="F201" i="31"/>
  <c r="E201" i="31"/>
  <c r="F200" i="31"/>
  <c r="E200" i="31"/>
  <c r="F199" i="31"/>
  <c r="E199" i="31"/>
  <c r="F198" i="31"/>
  <c r="E198" i="31"/>
  <c r="F197" i="31"/>
  <c r="E197" i="31"/>
  <c r="F196" i="31"/>
  <c r="E196" i="31"/>
  <c r="F195" i="31"/>
  <c r="E195" i="31"/>
  <c r="F194" i="31"/>
  <c r="E194" i="31"/>
  <c r="F193" i="31"/>
  <c r="E193" i="31"/>
  <c r="F192" i="31"/>
  <c r="E192" i="31"/>
  <c r="F191" i="31"/>
  <c r="E191" i="31"/>
  <c r="F190" i="31"/>
  <c r="E190" i="31"/>
  <c r="F189" i="31"/>
  <c r="E189" i="31"/>
  <c r="F188" i="31"/>
  <c r="E188" i="31"/>
  <c r="F187" i="31"/>
  <c r="E187" i="31"/>
  <c r="F186" i="31"/>
  <c r="E186" i="31"/>
  <c r="F185" i="31"/>
  <c r="E185" i="31"/>
  <c r="F184" i="31"/>
  <c r="E184" i="31"/>
  <c r="F183" i="31"/>
  <c r="E183" i="31"/>
  <c r="F182" i="31"/>
  <c r="E182" i="31"/>
  <c r="F181" i="31"/>
  <c r="E181" i="31"/>
  <c r="F180" i="31"/>
  <c r="E180" i="31"/>
  <c r="F179" i="31"/>
  <c r="E179" i="31"/>
  <c r="F178" i="31"/>
  <c r="E178" i="31"/>
  <c r="F177" i="31"/>
  <c r="E177" i="31"/>
  <c r="F176" i="31"/>
  <c r="E176" i="31"/>
  <c r="F175" i="31"/>
  <c r="E175" i="31"/>
  <c r="F174" i="31"/>
  <c r="E174" i="31"/>
  <c r="F173" i="31"/>
  <c r="E173" i="31"/>
  <c r="F172" i="31"/>
  <c r="E172" i="31"/>
  <c r="F171" i="31"/>
  <c r="E171" i="31"/>
  <c r="F170" i="31"/>
  <c r="E170" i="31"/>
  <c r="F169" i="31"/>
  <c r="E169" i="31"/>
  <c r="F168" i="31"/>
  <c r="E168" i="31"/>
  <c r="F167" i="31"/>
  <c r="E167" i="31"/>
  <c r="F166" i="31"/>
  <c r="E166" i="31"/>
  <c r="F165" i="31"/>
  <c r="E165" i="31"/>
  <c r="F164" i="31"/>
  <c r="E164" i="31"/>
  <c r="F163" i="31"/>
  <c r="E163" i="31"/>
  <c r="F162" i="31"/>
  <c r="E162" i="31"/>
  <c r="F161" i="31"/>
  <c r="E161" i="31"/>
  <c r="F160" i="31"/>
  <c r="E160" i="31"/>
  <c r="F159" i="31"/>
  <c r="E159" i="31"/>
  <c r="F158" i="31"/>
  <c r="E158" i="31"/>
  <c r="F157" i="31"/>
  <c r="E157" i="31"/>
  <c r="F156" i="31"/>
  <c r="E156" i="31"/>
  <c r="F155" i="31"/>
  <c r="E155" i="31"/>
  <c r="F154" i="31"/>
  <c r="E154" i="31"/>
  <c r="F153" i="31"/>
  <c r="E153" i="31"/>
  <c r="F152" i="31"/>
  <c r="E152" i="31"/>
  <c r="F151" i="31"/>
  <c r="E151" i="31"/>
  <c r="F150" i="31"/>
  <c r="E150" i="31"/>
  <c r="F149" i="31"/>
  <c r="E149" i="31"/>
  <c r="F148" i="31"/>
  <c r="E148" i="31"/>
  <c r="F147" i="31"/>
  <c r="E147" i="31"/>
  <c r="F146" i="31"/>
  <c r="E146" i="31"/>
  <c r="F145" i="31"/>
  <c r="E145" i="31"/>
  <c r="F144" i="31"/>
  <c r="E144" i="31"/>
  <c r="F143" i="31"/>
  <c r="E143" i="31"/>
  <c r="F142" i="31"/>
  <c r="E142" i="31"/>
  <c r="F141" i="31"/>
  <c r="E141" i="31"/>
  <c r="F140" i="31"/>
  <c r="E140" i="31"/>
  <c r="F139" i="31"/>
  <c r="E139" i="31"/>
  <c r="F138" i="31"/>
  <c r="E138" i="31"/>
  <c r="F137" i="31"/>
  <c r="E137" i="31"/>
  <c r="F136" i="31"/>
  <c r="E136" i="31"/>
  <c r="F135" i="31"/>
  <c r="E135" i="31"/>
  <c r="F134" i="31"/>
  <c r="E134" i="31"/>
  <c r="F133" i="31"/>
  <c r="E133" i="31"/>
  <c r="F132" i="31"/>
  <c r="E132" i="31"/>
  <c r="F131" i="31"/>
  <c r="E131" i="31"/>
  <c r="F130" i="31"/>
  <c r="E130" i="31"/>
  <c r="F129" i="31"/>
  <c r="E129" i="31"/>
  <c r="F128" i="31"/>
  <c r="E128" i="31"/>
  <c r="F127" i="31"/>
  <c r="E127" i="31"/>
  <c r="F126" i="31"/>
  <c r="E126" i="31"/>
  <c r="F125" i="31"/>
  <c r="E125" i="31"/>
  <c r="F124" i="31"/>
  <c r="E124" i="31"/>
  <c r="F123" i="31"/>
  <c r="E123" i="31"/>
  <c r="F122" i="31"/>
  <c r="E122" i="31"/>
  <c r="F121" i="31"/>
  <c r="E121" i="31"/>
  <c r="F120" i="31"/>
  <c r="E120" i="31"/>
  <c r="F119" i="31"/>
  <c r="E119" i="31"/>
  <c r="F118" i="31"/>
  <c r="E118" i="31"/>
  <c r="F117" i="31"/>
  <c r="E117" i="31"/>
  <c r="F116" i="31"/>
  <c r="E116" i="31"/>
  <c r="F115" i="31"/>
  <c r="E115" i="31"/>
  <c r="F114" i="31"/>
  <c r="E114" i="31"/>
  <c r="F113" i="31"/>
  <c r="E113" i="31"/>
  <c r="F112" i="31"/>
  <c r="E112" i="31"/>
  <c r="F111" i="31"/>
  <c r="E111" i="31"/>
  <c r="F110" i="31"/>
  <c r="E110" i="31"/>
  <c r="F109" i="31"/>
  <c r="E109" i="31"/>
  <c r="F108" i="31"/>
  <c r="E108" i="31"/>
  <c r="F107" i="31"/>
  <c r="E107" i="31"/>
  <c r="F106" i="31"/>
  <c r="E106" i="31"/>
  <c r="F105" i="31"/>
  <c r="E105" i="31"/>
  <c r="F104" i="31"/>
  <c r="E104" i="31"/>
  <c r="F103" i="31"/>
  <c r="E103" i="31"/>
  <c r="F102" i="31"/>
  <c r="E102" i="31"/>
  <c r="F101" i="31"/>
  <c r="E101" i="31"/>
  <c r="F100" i="31"/>
  <c r="E100" i="31"/>
  <c r="F99" i="31"/>
  <c r="E99" i="31"/>
  <c r="F98" i="31"/>
  <c r="E98" i="31"/>
  <c r="F97" i="31"/>
  <c r="E97" i="31"/>
  <c r="F96" i="31"/>
  <c r="E96" i="31"/>
  <c r="F95" i="31"/>
  <c r="E95" i="31"/>
  <c r="F94" i="31"/>
  <c r="E94" i="31"/>
  <c r="F93" i="31"/>
  <c r="E93" i="31"/>
  <c r="F92" i="31"/>
  <c r="E92" i="31"/>
  <c r="F91" i="31"/>
  <c r="E91" i="31"/>
  <c r="F90" i="31"/>
  <c r="E90" i="31"/>
  <c r="F89" i="31"/>
  <c r="E89" i="31"/>
  <c r="F88" i="31"/>
  <c r="E88" i="31"/>
  <c r="F87" i="31"/>
  <c r="E87" i="31"/>
  <c r="F86" i="31"/>
  <c r="E86" i="31"/>
  <c r="F85" i="31"/>
  <c r="E85" i="31"/>
  <c r="F84" i="31"/>
  <c r="E84" i="31"/>
  <c r="F83" i="31"/>
  <c r="E83" i="31"/>
  <c r="F82" i="31"/>
  <c r="E82" i="31"/>
  <c r="F81" i="31"/>
  <c r="E81" i="31"/>
  <c r="F80" i="31"/>
  <c r="E80" i="31"/>
  <c r="F79" i="31"/>
  <c r="E79" i="31"/>
  <c r="F78" i="31"/>
  <c r="E78" i="31"/>
  <c r="F77" i="31"/>
  <c r="E77" i="31"/>
  <c r="F76" i="31"/>
  <c r="E76" i="31"/>
  <c r="F75" i="31"/>
  <c r="E75" i="31"/>
  <c r="F74" i="31"/>
  <c r="E74" i="31"/>
  <c r="F73" i="31"/>
  <c r="E73" i="31"/>
  <c r="F72" i="31"/>
  <c r="E72" i="31"/>
  <c r="F71" i="31"/>
  <c r="E71" i="31"/>
  <c r="F70" i="31"/>
  <c r="E70" i="31"/>
  <c r="F69" i="31"/>
  <c r="E69" i="31"/>
  <c r="F68" i="31"/>
  <c r="E68" i="31"/>
  <c r="F67" i="31"/>
  <c r="E67" i="31"/>
  <c r="F66" i="31"/>
  <c r="E66" i="31"/>
  <c r="F65" i="31"/>
  <c r="E65" i="31"/>
  <c r="F64" i="31"/>
  <c r="E64" i="31"/>
  <c r="F63" i="31"/>
  <c r="E63" i="31"/>
  <c r="F62" i="31"/>
  <c r="E62" i="31"/>
  <c r="F61" i="31"/>
  <c r="E61" i="31"/>
  <c r="F60" i="31"/>
  <c r="E60" i="31"/>
  <c r="F59" i="31"/>
  <c r="E59" i="31"/>
  <c r="F58" i="31"/>
  <c r="E58" i="31"/>
  <c r="F57" i="31"/>
  <c r="E57" i="31"/>
  <c r="F56" i="31"/>
  <c r="E56" i="31"/>
  <c r="F55" i="31"/>
  <c r="E55" i="31"/>
  <c r="F54" i="31"/>
  <c r="E54" i="31"/>
  <c r="F53" i="31"/>
  <c r="E53" i="31"/>
  <c r="F52" i="31"/>
  <c r="E52" i="31"/>
  <c r="F51" i="31"/>
  <c r="E51" i="31"/>
  <c r="F50" i="31"/>
  <c r="E50" i="31"/>
  <c r="F49" i="31"/>
  <c r="E49" i="31"/>
  <c r="F48" i="31"/>
  <c r="E48" i="31"/>
  <c r="F47" i="31"/>
  <c r="E47" i="31"/>
  <c r="F46" i="31"/>
  <c r="E46" i="31"/>
  <c r="F45" i="31"/>
  <c r="E45" i="31"/>
  <c r="F44" i="31"/>
  <c r="E44" i="31"/>
  <c r="F43" i="31"/>
  <c r="E43" i="31"/>
  <c r="F42" i="31"/>
  <c r="E42" i="31"/>
  <c r="F41" i="31"/>
  <c r="E41" i="31"/>
  <c r="F40" i="31"/>
  <c r="E40" i="31"/>
  <c r="F39" i="31"/>
  <c r="E39" i="31"/>
  <c r="F38" i="31"/>
  <c r="E38" i="31"/>
  <c r="F37" i="31"/>
  <c r="E37" i="31"/>
  <c r="F36" i="31"/>
  <c r="E36" i="31"/>
  <c r="F35" i="31"/>
  <c r="E35" i="31"/>
  <c r="F34" i="31"/>
  <c r="E34" i="31"/>
  <c r="F33" i="31"/>
  <c r="E33" i="31"/>
  <c r="F32" i="31"/>
  <c r="E32" i="31"/>
  <c r="F31" i="31"/>
  <c r="E31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F5" i="31"/>
  <c r="E5" i="31"/>
  <c r="J49" i="34"/>
  <c r="J48" i="34"/>
  <c r="J47" i="34"/>
  <c r="J46" i="34"/>
  <c r="J45" i="34"/>
  <c r="I49" i="34"/>
  <c r="I48" i="34"/>
  <c r="I47" i="34"/>
  <c r="I46" i="34"/>
  <c r="I45" i="34"/>
  <c r="H49" i="34"/>
  <c r="H48" i="34"/>
  <c r="H47" i="34"/>
  <c r="H46" i="34"/>
  <c r="H45" i="34"/>
  <c r="G49" i="33"/>
  <c r="G48" i="33"/>
  <c r="G47" i="33"/>
  <c r="G46" i="33"/>
  <c r="G45" i="33"/>
  <c r="J49" i="33"/>
  <c r="J48" i="33"/>
  <c r="J47" i="33"/>
  <c r="J46" i="33"/>
  <c r="J45" i="33"/>
  <c r="I49" i="33"/>
  <c r="I48" i="33"/>
  <c r="I47" i="33"/>
  <c r="I46" i="33"/>
  <c r="I45" i="33"/>
  <c r="H49" i="33"/>
  <c r="M49" i="33" s="1"/>
  <c r="H48" i="33"/>
  <c r="M48" i="33" s="1"/>
  <c r="H47" i="33"/>
  <c r="M47" i="33" s="1"/>
  <c r="H46" i="33"/>
  <c r="M46" i="33" s="1"/>
  <c r="H45" i="33"/>
  <c r="M45" i="33" s="1"/>
  <c r="F44" i="33"/>
  <c r="E44" i="33"/>
  <c r="F43" i="33"/>
  <c r="E43" i="33"/>
  <c r="F42" i="33"/>
  <c r="E42" i="33"/>
  <c r="F41" i="33"/>
  <c r="E41" i="33"/>
  <c r="F40" i="33"/>
  <c r="E40" i="33"/>
  <c r="F39" i="33"/>
  <c r="E39" i="33"/>
  <c r="F38" i="33"/>
  <c r="E38" i="33"/>
  <c r="F37" i="33"/>
  <c r="E37" i="33"/>
  <c r="F36" i="33"/>
  <c r="E36" i="33"/>
  <c r="F35" i="33"/>
  <c r="E35" i="33"/>
  <c r="F34" i="33"/>
  <c r="E34" i="33"/>
  <c r="F33" i="33"/>
  <c r="E33" i="33"/>
  <c r="F32" i="33"/>
  <c r="E32" i="33"/>
  <c r="F31" i="33"/>
  <c r="E31" i="33"/>
  <c r="F30" i="33"/>
  <c r="E30" i="33"/>
  <c r="F29" i="33"/>
  <c r="E29" i="33"/>
  <c r="F28" i="33"/>
  <c r="E28" i="33"/>
  <c r="F27" i="33"/>
  <c r="E27" i="33"/>
  <c r="F26" i="33"/>
  <c r="E26" i="33"/>
  <c r="F25" i="33"/>
  <c r="E25" i="33"/>
  <c r="F24" i="33"/>
  <c r="E24" i="33"/>
  <c r="F23" i="33"/>
  <c r="E23" i="33"/>
  <c r="F22" i="33"/>
  <c r="E22" i="33"/>
  <c r="F21" i="33"/>
  <c r="E21" i="33"/>
  <c r="F20" i="33"/>
  <c r="E20" i="33"/>
  <c r="F19" i="33"/>
  <c r="E19" i="33"/>
  <c r="F18" i="33"/>
  <c r="E18" i="33"/>
  <c r="F17" i="33"/>
  <c r="E17" i="33"/>
  <c r="F16" i="33"/>
  <c r="E16" i="33"/>
  <c r="F15" i="33"/>
  <c r="E15" i="33"/>
  <c r="F14" i="33"/>
  <c r="E14" i="33"/>
  <c r="F13" i="33"/>
  <c r="E13" i="33"/>
  <c r="F12" i="33"/>
  <c r="E12" i="33"/>
  <c r="F11" i="33"/>
  <c r="E11" i="33"/>
  <c r="F10" i="33"/>
  <c r="E10" i="33"/>
  <c r="F9" i="33"/>
  <c r="E9" i="33"/>
  <c r="F8" i="33"/>
  <c r="E8" i="33"/>
  <c r="F7" i="33"/>
  <c r="E7" i="33"/>
  <c r="E6" i="33"/>
  <c r="F5" i="33"/>
  <c r="E5" i="33"/>
  <c r="F49" i="33"/>
  <c r="F48" i="33"/>
  <c r="F47" i="33"/>
  <c r="F46" i="33"/>
  <c r="F45" i="33"/>
  <c r="E49" i="33"/>
  <c r="E48" i="33"/>
  <c r="E47" i="33"/>
  <c r="E46" i="33"/>
  <c r="E45" i="33"/>
  <c r="F44" i="34"/>
  <c r="E44" i="34"/>
  <c r="F43" i="34"/>
  <c r="E43" i="34"/>
  <c r="F42" i="34"/>
  <c r="E42" i="34"/>
  <c r="F41" i="34"/>
  <c r="E41" i="34"/>
  <c r="F40" i="34"/>
  <c r="E40" i="34"/>
  <c r="F39" i="34"/>
  <c r="E39" i="34"/>
  <c r="F38" i="34"/>
  <c r="E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31" i="34"/>
  <c r="E31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1" i="34"/>
  <c r="E11" i="34"/>
  <c r="F10" i="34"/>
  <c r="E10" i="34"/>
  <c r="F9" i="34"/>
  <c r="E9" i="34"/>
  <c r="F8" i="34"/>
  <c r="E8" i="34"/>
  <c r="F7" i="34"/>
  <c r="E7" i="34"/>
  <c r="F6" i="34"/>
  <c r="E6" i="34"/>
  <c r="F5" i="34"/>
  <c r="E5" i="34"/>
  <c r="G49" i="34"/>
  <c r="G48" i="34"/>
  <c r="G47" i="34"/>
  <c r="G46" i="34"/>
  <c r="G45" i="34"/>
  <c r="F48" i="34"/>
  <c r="F47" i="34"/>
  <c r="F46" i="34"/>
  <c r="F45" i="34"/>
  <c r="F49" i="34"/>
  <c r="E49" i="34"/>
  <c r="E48" i="34"/>
  <c r="E47" i="34"/>
  <c r="E46" i="34"/>
  <c r="E45" i="34"/>
  <c r="K8" i="34"/>
  <c r="L8" i="34" s="1"/>
  <c r="K7" i="34"/>
  <c r="L7" i="34" s="1"/>
  <c r="K6" i="34"/>
  <c r="L6" i="34" s="1"/>
  <c r="K5" i="34"/>
  <c r="L5" i="34" s="1"/>
  <c r="K9" i="33"/>
  <c r="L9" i="33" s="1"/>
  <c r="K8" i="33"/>
  <c r="L8" i="33" s="1"/>
  <c r="K7" i="33"/>
  <c r="L7" i="33" s="1"/>
  <c r="L6" i="33"/>
  <c r="L5" i="33"/>
  <c r="Z79" i="27"/>
  <c r="Y79" i="27"/>
  <c r="X79" i="27"/>
  <c r="U79" i="27"/>
  <c r="R79" i="27"/>
  <c r="O79" i="27"/>
  <c r="L79" i="27"/>
  <c r="I79" i="27"/>
  <c r="F79" i="27"/>
  <c r="Z78" i="27"/>
  <c r="Y78" i="27"/>
  <c r="X78" i="27"/>
  <c r="U78" i="27"/>
  <c r="R78" i="27"/>
  <c r="O78" i="27"/>
  <c r="L78" i="27"/>
  <c r="I78" i="27"/>
  <c r="F78" i="27"/>
  <c r="Z77" i="27"/>
  <c r="Y77" i="27"/>
  <c r="X77" i="27"/>
  <c r="U77" i="27"/>
  <c r="R77" i="27"/>
  <c r="O77" i="27"/>
  <c r="L77" i="27"/>
  <c r="I77" i="27"/>
  <c r="F77" i="27"/>
  <c r="Z76" i="27"/>
  <c r="Y76" i="27"/>
  <c r="X76" i="27"/>
  <c r="U76" i="27"/>
  <c r="R76" i="27"/>
  <c r="O76" i="27"/>
  <c r="L76" i="27"/>
  <c r="I76" i="27"/>
  <c r="F76" i="27"/>
  <c r="Z75" i="27"/>
  <c r="Y75" i="27"/>
  <c r="X75" i="27"/>
  <c r="U75" i="27"/>
  <c r="R75" i="27"/>
  <c r="O75" i="27"/>
  <c r="L75" i="27"/>
  <c r="I75" i="27"/>
  <c r="F75" i="27"/>
  <c r="Z74" i="27"/>
  <c r="Y74" i="27"/>
  <c r="X74" i="27"/>
  <c r="U74" i="27"/>
  <c r="R74" i="27"/>
  <c r="O74" i="27"/>
  <c r="L74" i="27"/>
  <c r="I74" i="27"/>
  <c r="F74" i="27"/>
  <c r="Z73" i="27"/>
  <c r="Y73" i="27"/>
  <c r="X73" i="27"/>
  <c r="U73" i="27"/>
  <c r="R73" i="27"/>
  <c r="O73" i="27"/>
  <c r="L73" i="27"/>
  <c r="I73" i="27"/>
  <c r="F73" i="27"/>
  <c r="Z72" i="27"/>
  <c r="Y72" i="27"/>
  <c r="X72" i="27"/>
  <c r="U72" i="27"/>
  <c r="R72" i="27"/>
  <c r="O72" i="27"/>
  <c r="L72" i="27"/>
  <c r="I72" i="27"/>
  <c r="F72" i="27"/>
  <c r="Z71" i="27"/>
  <c r="Y71" i="27"/>
  <c r="X71" i="27"/>
  <c r="U71" i="27"/>
  <c r="R71" i="27"/>
  <c r="O71" i="27"/>
  <c r="L71" i="27"/>
  <c r="I71" i="27"/>
  <c r="F71" i="27"/>
  <c r="Z70" i="27"/>
  <c r="Y70" i="27"/>
  <c r="X70" i="27"/>
  <c r="U70" i="27"/>
  <c r="R70" i="27"/>
  <c r="O70" i="27"/>
  <c r="L70" i="27"/>
  <c r="I70" i="27"/>
  <c r="F70" i="27"/>
  <c r="Z69" i="27"/>
  <c r="Y69" i="27"/>
  <c r="X69" i="27"/>
  <c r="U69" i="27"/>
  <c r="R69" i="27"/>
  <c r="O69" i="27"/>
  <c r="L69" i="27"/>
  <c r="I69" i="27"/>
  <c r="F69" i="27"/>
  <c r="Z68" i="27"/>
  <c r="Y68" i="27"/>
  <c r="X68" i="27"/>
  <c r="U68" i="27"/>
  <c r="R68" i="27"/>
  <c r="O68" i="27"/>
  <c r="L68" i="27"/>
  <c r="I68" i="27"/>
  <c r="F68" i="27"/>
  <c r="Z67" i="27"/>
  <c r="Y67" i="27"/>
  <c r="X67" i="27"/>
  <c r="U67" i="27"/>
  <c r="R67" i="27"/>
  <c r="O67" i="27"/>
  <c r="L67" i="27"/>
  <c r="I67" i="27"/>
  <c r="F67" i="27"/>
  <c r="Z66" i="27"/>
  <c r="Y66" i="27"/>
  <c r="X66" i="27"/>
  <c r="U66" i="27"/>
  <c r="R66" i="27"/>
  <c r="O66" i="27"/>
  <c r="L66" i="27"/>
  <c r="I66" i="27"/>
  <c r="F66" i="27"/>
  <c r="Z65" i="27"/>
  <c r="Y65" i="27"/>
  <c r="X65" i="27"/>
  <c r="U65" i="27"/>
  <c r="R65" i="27"/>
  <c r="O65" i="27"/>
  <c r="L65" i="27"/>
  <c r="I65" i="27"/>
  <c r="F65" i="27"/>
  <c r="Z64" i="27"/>
  <c r="Y64" i="27"/>
  <c r="X64" i="27"/>
  <c r="U64" i="27"/>
  <c r="R64" i="27"/>
  <c r="O64" i="27"/>
  <c r="L64" i="27"/>
  <c r="I64" i="27"/>
  <c r="F64" i="27"/>
  <c r="Z63" i="27"/>
  <c r="Y63" i="27"/>
  <c r="X63" i="27"/>
  <c r="U63" i="27"/>
  <c r="R63" i="27"/>
  <c r="O63" i="27"/>
  <c r="L63" i="27"/>
  <c r="I63" i="27"/>
  <c r="F63" i="27"/>
  <c r="Z62" i="27"/>
  <c r="Y62" i="27"/>
  <c r="X62" i="27"/>
  <c r="U62" i="27"/>
  <c r="R62" i="27"/>
  <c r="O62" i="27"/>
  <c r="L62" i="27"/>
  <c r="I62" i="27"/>
  <c r="F62" i="27"/>
  <c r="Z61" i="27"/>
  <c r="Y61" i="27"/>
  <c r="X61" i="27"/>
  <c r="U61" i="27"/>
  <c r="R61" i="27"/>
  <c r="O61" i="27"/>
  <c r="L61" i="27"/>
  <c r="I61" i="27"/>
  <c r="F61" i="27"/>
  <c r="Z60" i="27"/>
  <c r="Y60" i="27"/>
  <c r="X60" i="27"/>
  <c r="U60" i="27"/>
  <c r="R60" i="27"/>
  <c r="O60" i="27"/>
  <c r="L60" i="27"/>
  <c r="I60" i="27"/>
  <c r="F60" i="27"/>
  <c r="Z59" i="27"/>
  <c r="Y59" i="27"/>
  <c r="X59" i="27"/>
  <c r="U59" i="27"/>
  <c r="R59" i="27"/>
  <c r="O59" i="27"/>
  <c r="L59" i="27"/>
  <c r="I59" i="27"/>
  <c r="F59" i="27"/>
  <c r="Z58" i="27"/>
  <c r="Y58" i="27"/>
  <c r="X58" i="27"/>
  <c r="U58" i="27"/>
  <c r="R58" i="27"/>
  <c r="O58" i="27"/>
  <c r="L58" i="27"/>
  <c r="I58" i="27"/>
  <c r="F58" i="27"/>
  <c r="Z57" i="27"/>
  <c r="Y57" i="27"/>
  <c r="X57" i="27"/>
  <c r="U57" i="27"/>
  <c r="R57" i="27"/>
  <c r="O57" i="27"/>
  <c r="L57" i="27"/>
  <c r="I57" i="27"/>
  <c r="F57" i="27"/>
  <c r="Z56" i="27"/>
  <c r="Y56" i="27"/>
  <c r="X56" i="27"/>
  <c r="U56" i="27"/>
  <c r="R56" i="27"/>
  <c r="O56" i="27"/>
  <c r="L56" i="27"/>
  <c r="I56" i="27"/>
  <c r="F56" i="27"/>
  <c r="Z55" i="27"/>
  <c r="Y55" i="27"/>
  <c r="X55" i="27"/>
  <c r="U55" i="27"/>
  <c r="R55" i="27"/>
  <c r="O55" i="27"/>
  <c r="L55" i="27"/>
  <c r="I55" i="27"/>
  <c r="F55" i="27"/>
  <c r="Z54" i="27"/>
  <c r="Y54" i="27"/>
  <c r="X54" i="27"/>
  <c r="U54" i="27"/>
  <c r="R54" i="27"/>
  <c r="O54" i="27"/>
  <c r="L54" i="27"/>
  <c r="I54" i="27"/>
  <c r="F54" i="27"/>
  <c r="Z53" i="27"/>
  <c r="Y53" i="27"/>
  <c r="X53" i="27"/>
  <c r="U53" i="27"/>
  <c r="R53" i="27"/>
  <c r="O53" i="27"/>
  <c r="L53" i="27"/>
  <c r="I53" i="27"/>
  <c r="F53" i="27"/>
  <c r="Z52" i="27"/>
  <c r="Y52" i="27"/>
  <c r="X52" i="27"/>
  <c r="U52" i="27"/>
  <c r="R52" i="27"/>
  <c r="O52" i="27"/>
  <c r="L52" i="27"/>
  <c r="I52" i="27"/>
  <c r="F52" i="27"/>
  <c r="Z51" i="27"/>
  <c r="Y51" i="27"/>
  <c r="X51" i="27"/>
  <c r="U51" i="27"/>
  <c r="R51" i="27"/>
  <c r="O51" i="27"/>
  <c r="L51" i="27"/>
  <c r="I51" i="27"/>
  <c r="F51" i="27"/>
  <c r="Z50" i="27"/>
  <c r="Y50" i="27"/>
  <c r="X50" i="27"/>
  <c r="U50" i="27"/>
  <c r="R50" i="27"/>
  <c r="O50" i="27"/>
  <c r="L50" i="27"/>
  <c r="I50" i="27"/>
  <c r="F50" i="27"/>
  <c r="Z49" i="27"/>
  <c r="Y49" i="27"/>
  <c r="X49" i="27"/>
  <c r="U49" i="27"/>
  <c r="R49" i="27"/>
  <c r="O49" i="27"/>
  <c r="L49" i="27"/>
  <c r="I49" i="27"/>
  <c r="F49" i="27"/>
  <c r="Z48" i="27"/>
  <c r="Y48" i="27"/>
  <c r="X48" i="27"/>
  <c r="U48" i="27"/>
  <c r="R48" i="27"/>
  <c r="O48" i="27"/>
  <c r="L48" i="27"/>
  <c r="I48" i="27"/>
  <c r="F48" i="27"/>
  <c r="Z47" i="27"/>
  <c r="Y47" i="27"/>
  <c r="X47" i="27"/>
  <c r="U47" i="27"/>
  <c r="R47" i="27"/>
  <c r="O47" i="27"/>
  <c r="L47" i="27"/>
  <c r="I47" i="27"/>
  <c r="F47" i="27"/>
  <c r="Z46" i="27"/>
  <c r="Y46" i="27"/>
  <c r="X46" i="27"/>
  <c r="U46" i="27"/>
  <c r="R46" i="27"/>
  <c r="O46" i="27"/>
  <c r="L46" i="27"/>
  <c r="I46" i="27"/>
  <c r="F46" i="27"/>
  <c r="Z45" i="27"/>
  <c r="Y45" i="27"/>
  <c r="X45" i="27"/>
  <c r="U45" i="27"/>
  <c r="R45" i="27"/>
  <c r="O45" i="27"/>
  <c r="L45" i="27"/>
  <c r="I45" i="27"/>
  <c r="F45" i="27"/>
  <c r="Z44" i="27"/>
  <c r="Y44" i="27"/>
  <c r="X44" i="27"/>
  <c r="U44" i="27"/>
  <c r="R44" i="27"/>
  <c r="O44" i="27"/>
  <c r="L44" i="27"/>
  <c r="I44" i="27"/>
  <c r="F44" i="27"/>
  <c r="Z43" i="27"/>
  <c r="Y43" i="27"/>
  <c r="X43" i="27"/>
  <c r="U43" i="27"/>
  <c r="R43" i="27"/>
  <c r="O43" i="27"/>
  <c r="L43" i="27"/>
  <c r="I43" i="27"/>
  <c r="F43" i="27"/>
  <c r="Z42" i="27"/>
  <c r="Y42" i="27"/>
  <c r="X42" i="27"/>
  <c r="U42" i="27"/>
  <c r="R42" i="27"/>
  <c r="O42" i="27"/>
  <c r="L42" i="27"/>
  <c r="I42" i="27"/>
  <c r="F42" i="27"/>
  <c r="Z41" i="27"/>
  <c r="Y41" i="27"/>
  <c r="X41" i="27"/>
  <c r="U41" i="27"/>
  <c r="R41" i="27"/>
  <c r="O41" i="27"/>
  <c r="L41" i="27"/>
  <c r="I41" i="27"/>
  <c r="F41" i="27"/>
  <c r="Z40" i="27"/>
  <c r="Y40" i="27"/>
  <c r="X40" i="27"/>
  <c r="U40" i="27"/>
  <c r="R40" i="27"/>
  <c r="O40" i="27"/>
  <c r="L40" i="27"/>
  <c r="I40" i="27"/>
  <c r="F40" i="27"/>
  <c r="Z39" i="27"/>
  <c r="Y39" i="27"/>
  <c r="X39" i="27"/>
  <c r="U39" i="27"/>
  <c r="R39" i="27"/>
  <c r="O39" i="27"/>
  <c r="L39" i="27"/>
  <c r="I39" i="27"/>
  <c r="F39" i="27"/>
  <c r="Z38" i="27"/>
  <c r="Y38" i="27"/>
  <c r="X38" i="27"/>
  <c r="U38" i="27"/>
  <c r="R38" i="27"/>
  <c r="O38" i="27"/>
  <c r="L38" i="27"/>
  <c r="I38" i="27"/>
  <c r="F38" i="27"/>
  <c r="Z37" i="27"/>
  <c r="Y37" i="27"/>
  <c r="X37" i="27"/>
  <c r="U37" i="27"/>
  <c r="R37" i="27"/>
  <c r="O37" i="27"/>
  <c r="L37" i="27"/>
  <c r="I37" i="27"/>
  <c r="F37" i="27"/>
  <c r="Z36" i="27"/>
  <c r="Y36" i="27"/>
  <c r="X36" i="27"/>
  <c r="U36" i="27"/>
  <c r="R36" i="27"/>
  <c r="O36" i="27"/>
  <c r="L36" i="27"/>
  <c r="I36" i="27"/>
  <c r="F36" i="27"/>
  <c r="Z35" i="27"/>
  <c r="Y35" i="27"/>
  <c r="X35" i="27"/>
  <c r="U35" i="27"/>
  <c r="R35" i="27"/>
  <c r="O35" i="27"/>
  <c r="L35" i="27"/>
  <c r="I35" i="27"/>
  <c r="F35" i="27"/>
  <c r="Z34" i="27"/>
  <c r="Y34" i="27"/>
  <c r="X34" i="27"/>
  <c r="U34" i="27"/>
  <c r="R34" i="27"/>
  <c r="O34" i="27"/>
  <c r="L34" i="27"/>
  <c r="I34" i="27"/>
  <c r="F34" i="27"/>
  <c r="Z33" i="27"/>
  <c r="Y33" i="27"/>
  <c r="X33" i="27"/>
  <c r="U33" i="27"/>
  <c r="R33" i="27"/>
  <c r="O33" i="27"/>
  <c r="L33" i="27"/>
  <c r="I33" i="27"/>
  <c r="F33" i="27"/>
  <c r="Z32" i="27"/>
  <c r="Y32" i="27"/>
  <c r="X32" i="27"/>
  <c r="U32" i="27"/>
  <c r="R32" i="27"/>
  <c r="O32" i="27"/>
  <c r="L32" i="27"/>
  <c r="I32" i="27"/>
  <c r="F32" i="27"/>
  <c r="Z31" i="27"/>
  <c r="Y31" i="27"/>
  <c r="X31" i="27"/>
  <c r="U31" i="27"/>
  <c r="R31" i="27"/>
  <c r="O31" i="27"/>
  <c r="L31" i="27"/>
  <c r="I31" i="27"/>
  <c r="F31" i="27"/>
  <c r="Z30" i="27"/>
  <c r="Y30" i="27"/>
  <c r="X30" i="27"/>
  <c r="U30" i="27"/>
  <c r="R30" i="27"/>
  <c r="O30" i="27"/>
  <c r="L30" i="27"/>
  <c r="I30" i="27"/>
  <c r="F30" i="27"/>
  <c r="Z29" i="27"/>
  <c r="Y29" i="27"/>
  <c r="X29" i="27"/>
  <c r="U29" i="27"/>
  <c r="R29" i="27"/>
  <c r="O29" i="27"/>
  <c r="L29" i="27"/>
  <c r="I29" i="27"/>
  <c r="F29" i="27"/>
  <c r="Z28" i="27"/>
  <c r="Y28" i="27"/>
  <c r="X28" i="27"/>
  <c r="U28" i="27"/>
  <c r="R28" i="27"/>
  <c r="O28" i="27"/>
  <c r="L28" i="27"/>
  <c r="I28" i="27"/>
  <c r="F28" i="27"/>
  <c r="Z27" i="27"/>
  <c r="Y27" i="27"/>
  <c r="X27" i="27"/>
  <c r="U27" i="27"/>
  <c r="R27" i="27"/>
  <c r="O27" i="27"/>
  <c r="L27" i="27"/>
  <c r="I27" i="27"/>
  <c r="F27" i="27"/>
  <c r="Z26" i="27"/>
  <c r="Y26" i="27"/>
  <c r="X26" i="27"/>
  <c r="U26" i="27"/>
  <c r="R26" i="27"/>
  <c r="O26" i="27"/>
  <c r="L26" i="27"/>
  <c r="I26" i="27"/>
  <c r="F26" i="27"/>
  <c r="Z25" i="27"/>
  <c r="Y25" i="27"/>
  <c r="X25" i="27"/>
  <c r="U25" i="27"/>
  <c r="R25" i="27"/>
  <c r="O25" i="27"/>
  <c r="L25" i="27"/>
  <c r="I25" i="27"/>
  <c r="F25" i="27"/>
  <c r="Z24" i="27"/>
  <c r="Y24" i="27"/>
  <c r="X24" i="27"/>
  <c r="U24" i="27"/>
  <c r="R24" i="27"/>
  <c r="O24" i="27"/>
  <c r="L24" i="27"/>
  <c r="I24" i="27"/>
  <c r="F24" i="27"/>
  <c r="Z23" i="27"/>
  <c r="Y23" i="27"/>
  <c r="X23" i="27"/>
  <c r="U23" i="27"/>
  <c r="R23" i="27"/>
  <c r="O23" i="27"/>
  <c r="L23" i="27"/>
  <c r="I23" i="27"/>
  <c r="F23" i="27"/>
  <c r="Z22" i="27"/>
  <c r="Y22" i="27"/>
  <c r="X22" i="27"/>
  <c r="U22" i="27"/>
  <c r="R22" i="27"/>
  <c r="O22" i="27"/>
  <c r="L22" i="27"/>
  <c r="I22" i="27"/>
  <c r="F22" i="27"/>
  <c r="Z21" i="27"/>
  <c r="Y21" i="27"/>
  <c r="X21" i="27"/>
  <c r="U21" i="27"/>
  <c r="R21" i="27"/>
  <c r="O21" i="27"/>
  <c r="L21" i="27"/>
  <c r="I21" i="27"/>
  <c r="F21" i="27"/>
  <c r="Z20" i="27"/>
  <c r="Y20" i="27"/>
  <c r="X20" i="27"/>
  <c r="U20" i="27"/>
  <c r="R20" i="27"/>
  <c r="O20" i="27"/>
  <c r="L20" i="27"/>
  <c r="I20" i="27"/>
  <c r="F20" i="27"/>
  <c r="Z19" i="27"/>
  <c r="Y19" i="27"/>
  <c r="X19" i="27"/>
  <c r="U19" i="27"/>
  <c r="R19" i="27"/>
  <c r="O19" i="27"/>
  <c r="L19" i="27"/>
  <c r="I19" i="27"/>
  <c r="F19" i="27"/>
  <c r="Z18" i="27"/>
  <c r="Y18" i="27"/>
  <c r="X18" i="27"/>
  <c r="U18" i="27"/>
  <c r="R18" i="27"/>
  <c r="O18" i="27"/>
  <c r="L18" i="27"/>
  <c r="I18" i="27"/>
  <c r="F18" i="27"/>
  <c r="Z17" i="27"/>
  <c r="Y17" i="27"/>
  <c r="X17" i="27"/>
  <c r="U17" i="27"/>
  <c r="R17" i="27"/>
  <c r="O17" i="27"/>
  <c r="L17" i="27"/>
  <c r="I17" i="27"/>
  <c r="F17" i="27"/>
  <c r="Z16" i="27"/>
  <c r="Y16" i="27"/>
  <c r="X16" i="27"/>
  <c r="U16" i="27"/>
  <c r="R16" i="27"/>
  <c r="O16" i="27"/>
  <c r="L16" i="27"/>
  <c r="I16" i="27"/>
  <c r="F16" i="27"/>
  <c r="Z15" i="27"/>
  <c r="Y15" i="27"/>
  <c r="X15" i="27"/>
  <c r="U15" i="27"/>
  <c r="R15" i="27"/>
  <c r="O15" i="27"/>
  <c r="L15" i="27"/>
  <c r="I15" i="27"/>
  <c r="F15" i="27"/>
  <c r="Z14" i="27"/>
  <c r="Y14" i="27"/>
  <c r="X14" i="27"/>
  <c r="U14" i="27"/>
  <c r="R14" i="27"/>
  <c r="O14" i="27"/>
  <c r="L14" i="27"/>
  <c r="I14" i="27"/>
  <c r="F14" i="27"/>
  <c r="Z13" i="27"/>
  <c r="Y13" i="27"/>
  <c r="X13" i="27"/>
  <c r="U13" i="27"/>
  <c r="R13" i="27"/>
  <c r="O13" i="27"/>
  <c r="L13" i="27"/>
  <c r="I13" i="27"/>
  <c r="F13" i="27"/>
  <c r="Z12" i="27"/>
  <c r="Y12" i="27"/>
  <c r="X12" i="27"/>
  <c r="U12" i="27"/>
  <c r="R12" i="27"/>
  <c r="O12" i="27"/>
  <c r="L12" i="27"/>
  <c r="I12" i="27"/>
  <c r="F12" i="27"/>
  <c r="Z11" i="27"/>
  <c r="Y11" i="27"/>
  <c r="X11" i="27"/>
  <c r="U11" i="27"/>
  <c r="R11" i="27"/>
  <c r="O11" i="27"/>
  <c r="L11" i="27"/>
  <c r="I11" i="27"/>
  <c r="F11" i="27"/>
  <c r="Z10" i="27"/>
  <c r="Y10" i="27"/>
  <c r="X10" i="27"/>
  <c r="U10" i="27"/>
  <c r="R10" i="27"/>
  <c r="O10" i="27"/>
  <c r="L10" i="27"/>
  <c r="I10" i="27"/>
  <c r="F10" i="27"/>
  <c r="Z9" i="27"/>
  <c r="Y9" i="27"/>
  <c r="X9" i="27"/>
  <c r="U9" i="27"/>
  <c r="R9" i="27"/>
  <c r="O9" i="27"/>
  <c r="L9" i="27"/>
  <c r="I9" i="27"/>
  <c r="F9" i="27"/>
  <c r="Z8" i="27"/>
  <c r="Y8" i="27"/>
  <c r="X8" i="27"/>
  <c r="U8" i="27"/>
  <c r="R8" i="27"/>
  <c r="O8" i="27"/>
  <c r="L8" i="27"/>
  <c r="I8" i="27"/>
  <c r="F8" i="27"/>
  <c r="Z7" i="27"/>
  <c r="Y7" i="27"/>
  <c r="X7" i="27"/>
  <c r="U7" i="27"/>
  <c r="R7" i="27"/>
  <c r="O7" i="27"/>
  <c r="L7" i="27"/>
  <c r="I7" i="27"/>
  <c r="F7" i="27"/>
  <c r="Z6" i="27"/>
  <c r="Y6" i="27"/>
  <c r="X6" i="27"/>
  <c r="U6" i="27"/>
  <c r="R6" i="27"/>
  <c r="O6" i="27"/>
  <c r="L6" i="27"/>
  <c r="I6" i="27"/>
  <c r="F6" i="27"/>
  <c r="X13" i="28"/>
  <c r="U13" i="28"/>
  <c r="R13" i="28"/>
  <c r="O13" i="28"/>
  <c r="L13" i="28"/>
  <c r="I13" i="28"/>
  <c r="X12" i="28"/>
  <c r="U12" i="28"/>
  <c r="R12" i="28"/>
  <c r="O12" i="28"/>
  <c r="L12" i="28"/>
  <c r="I12" i="28"/>
  <c r="X11" i="28"/>
  <c r="U11" i="28"/>
  <c r="R11" i="28"/>
  <c r="O11" i="28"/>
  <c r="L11" i="28"/>
  <c r="I11" i="28"/>
  <c r="X10" i="28"/>
  <c r="U10" i="28"/>
  <c r="R10" i="28"/>
  <c r="O10" i="28"/>
  <c r="L10" i="28"/>
  <c r="I10" i="28"/>
  <c r="X9" i="28"/>
  <c r="U9" i="28"/>
  <c r="R9" i="28"/>
  <c r="O9" i="28"/>
  <c r="L9" i="28"/>
  <c r="I9" i="28"/>
  <c r="X8" i="28"/>
  <c r="U8" i="28"/>
  <c r="R8" i="28"/>
  <c r="O8" i="28"/>
  <c r="L8" i="28"/>
  <c r="I8" i="28"/>
  <c r="X7" i="28"/>
  <c r="U7" i="28"/>
  <c r="R7" i="28"/>
  <c r="O7" i="28"/>
  <c r="L7" i="28"/>
  <c r="I7" i="28"/>
  <c r="U6" i="28"/>
  <c r="R6" i="28"/>
  <c r="O6" i="28"/>
  <c r="L6" i="28"/>
  <c r="I6" i="28"/>
  <c r="Z6" i="1"/>
  <c r="Y6" i="1"/>
  <c r="Z7" i="1"/>
  <c r="Y8" i="1"/>
  <c r="Y7" i="1"/>
  <c r="L376" i="43" l="1"/>
  <c r="M376" i="43"/>
  <c r="L375" i="43"/>
  <c r="M375" i="43"/>
  <c r="L379" i="43"/>
  <c r="M379" i="43"/>
  <c r="L378" i="43"/>
  <c r="M378" i="43"/>
  <c r="L377" i="43"/>
  <c r="M377" i="43"/>
  <c r="L378" i="42"/>
  <c r="M378" i="42"/>
  <c r="L377" i="42"/>
  <c r="M377" i="42"/>
  <c r="L376" i="42"/>
  <c r="M376" i="42"/>
  <c r="L379" i="42"/>
  <c r="M379" i="42"/>
  <c r="L375" i="42"/>
  <c r="M375" i="42"/>
  <c r="L47" i="41"/>
  <c r="M47" i="41"/>
  <c r="L46" i="41"/>
  <c r="M46" i="41"/>
  <c r="L45" i="41"/>
  <c r="M45" i="41"/>
  <c r="L49" i="41"/>
  <c r="M49" i="41"/>
  <c r="L48" i="41"/>
  <c r="M48" i="41"/>
  <c r="M376" i="38"/>
  <c r="M46" i="34"/>
  <c r="M377" i="38"/>
  <c r="M47" i="34"/>
  <c r="M378" i="38"/>
  <c r="M48" i="34"/>
  <c r="M379" i="38"/>
  <c r="M49" i="34"/>
  <c r="M375" i="38"/>
  <c r="M45" i="34"/>
  <c r="K375" i="31"/>
  <c r="L375" i="31" s="1"/>
  <c r="AA9" i="28"/>
  <c r="AB9" i="28" s="1"/>
  <c r="AA13" i="28"/>
  <c r="AB13" i="28" s="1"/>
  <c r="AA6" i="28"/>
  <c r="AF6" i="28" s="1"/>
  <c r="AA8" i="28"/>
  <c r="AB8" i="28" s="1"/>
  <c r="AA12" i="28"/>
  <c r="AB12" i="28" s="1"/>
  <c r="AA7" i="28"/>
  <c r="AB7" i="28" s="1"/>
  <c r="AA11" i="28"/>
  <c r="AB11" i="28" s="1"/>
  <c r="S7" i="23"/>
  <c r="S12" i="23"/>
  <c r="S8" i="23"/>
  <c r="S9" i="23"/>
  <c r="S11" i="23"/>
  <c r="S6" i="23"/>
  <c r="S10" i="23"/>
  <c r="S13" i="23"/>
  <c r="AA10" i="28"/>
  <c r="AB10" i="28" s="1"/>
  <c r="F80" i="22"/>
  <c r="S10" i="22"/>
  <c r="S14" i="22"/>
  <c r="S18" i="22"/>
  <c r="S22" i="22"/>
  <c r="S26" i="22"/>
  <c r="S30" i="22"/>
  <c r="S34" i="22"/>
  <c r="S38" i="22"/>
  <c r="S42" i="22"/>
  <c r="S46" i="22"/>
  <c r="S50" i="22"/>
  <c r="S54" i="22"/>
  <c r="S58" i="22"/>
  <c r="S62" i="22"/>
  <c r="S66" i="22"/>
  <c r="S70" i="22"/>
  <c r="S74" i="22"/>
  <c r="S78" i="22"/>
  <c r="S13" i="22"/>
  <c r="S25" i="22"/>
  <c r="S53" i="22"/>
  <c r="S21" i="22"/>
  <c r="S57" i="22"/>
  <c r="S7" i="22"/>
  <c r="S11" i="22"/>
  <c r="S15" i="22"/>
  <c r="S19" i="22"/>
  <c r="S23" i="22"/>
  <c r="S27" i="22"/>
  <c r="S31" i="22"/>
  <c r="S35" i="22"/>
  <c r="S39" i="22"/>
  <c r="S43" i="22"/>
  <c r="S47" i="22"/>
  <c r="S51" i="22"/>
  <c r="S55" i="22"/>
  <c r="S59" i="22"/>
  <c r="S63" i="22"/>
  <c r="S67" i="22"/>
  <c r="S71" i="22"/>
  <c r="S75" i="22"/>
  <c r="S79" i="22"/>
  <c r="S17" i="22"/>
  <c r="S45" i="22"/>
  <c r="S65" i="22"/>
  <c r="S73" i="22"/>
  <c r="S6" i="22"/>
  <c r="S33" i="22"/>
  <c r="S61" i="22"/>
  <c r="S8" i="22"/>
  <c r="S12" i="22"/>
  <c r="S16" i="22"/>
  <c r="S20" i="22"/>
  <c r="S24" i="22"/>
  <c r="S28" i="22"/>
  <c r="S32" i="22"/>
  <c r="S36" i="22"/>
  <c r="S40" i="22"/>
  <c r="S44" i="22"/>
  <c r="S48" i="22"/>
  <c r="S52" i="22"/>
  <c r="S56" i="22"/>
  <c r="S60" i="22"/>
  <c r="S64" i="22"/>
  <c r="S68" i="22"/>
  <c r="S72" i="22"/>
  <c r="S76" i="22"/>
  <c r="S41" i="22"/>
  <c r="S77" i="22"/>
  <c r="S9" i="22"/>
  <c r="S29" i="22"/>
  <c r="S49" i="22"/>
  <c r="S37" i="22"/>
  <c r="S69" i="22"/>
  <c r="K377" i="31"/>
  <c r="K378" i="31"/>
  <c r="K379" i="31"/>
  <c r="L379" i="31" s="1"/>
  <c r="AA78" i="27"/>
  <c r="AF78" i="27" s="1"/>
  <c r="AA45" i="27"/>
  <c r="AH45" i="27" s="1"/>
  <c r="AA53" i="27"/>
  <c r="AH53" i="27" s="1"/>
  <c r="AA69" i="27"/>
  <c r="AG69" i="27" s="1"/>
  <c r="AA77" i="27"/>
  <c r="AD77" i="27" s="1"/>
  <c r="AA61" i="27"/>
  <c r="AF61" i="27" s="1"/>
  <c r="AA14" i="27"/>
  <c r="AF14" i="27" s="1"/>
  <c r="AA22" i="27"/>
  <c r="AC22" i="27" s="1"/>
  <c r="AA30" i="27"/>
  <c r="AH30" i="27" s="1"/>
  <c r="AA23" i="27"/>
  <c r="AE23" i="27" s="1"/>
  <c r="AA31" i="27"/>
  <c r="AB31" i="27" s="1"/>
  <c r="AA56" i="27"/>
  <c r="AF56" i="27" s="1"/>
  <c r="AA64" i="27"/>
  <c r="AF64" i="27" s="1"/>
  <c r="AA41" i="27"/>
  <c r="AC41" i="27" s="1"/>
  <c r="AA49" i="27"/>
  <c r="AB49" i="27" s="1"/>
  <c r="AA65" i="27"/>
  <c r="AE65" i="27" s="1"/>
  <c r="AA73" i="27"/>
  <c r="AE73" i="27" s="1"/>
  <c r="AA57" i="27"/>
  <c r="AE57" i="27" s="1"/>
  <c r="AA74" i="27"/>
  <c r="AH74" i="27" s="1"/>
  <c r="AA10" i="27"/>
  <c r="AH10" i="27" s="1"/>
  <c r="AA18" i="27"/>
  <c r="AD18" i="27" s="1"/>
  <c r="AA26" i="27"/>
  <c r="AC26" i="27" s="1"/>
  <c r="AA19" i="27"/>
  <c r="AG19" i="27" s="1"/>
  <c r="AA27" i="27"/>
  <c r="AC27" i="27" s="1"/>
  <c r="AA35" i="27"/>
  <c r="AB35" i="27" s="1"/>
  <c r="AA60" i="27"/>
  <c r="AH60" i="27" s="1"/>
  <c r="K376" i="31"/>
  <c r="L376" i="31" s="1"/>
  <c r="K45" i="33"/>
  <c r="L45" i="33" s="1"/>
  <c r="AA8" i="27"/>
  <c r="AC8" i="27" s="1"/>
  <c r="AA12" i="27"/>
  <c r="AG12" i="27" s="1"/>
  <c r="AA7" i="27"/>
  <c r="AF7" i="27" s="1"/>
  <c r="AA11" i="27"/>
  <c r="AC11" i="27" s="1"/>
  <c r="AA15" i="27"/>
  <c r="AH15" i="27" s="1"/>
  <c r="AA9" i="27"/>
  <c r="AB9" i="27" s="1"/>
  <c r="AA13" i="27"/>
  <c r="AD13" i="27" s="1"/>
  <c r="AA16" i="27"/>
  <c r="AE16" i="27" s="1"/>
  <c r="AA20" i="27"/>
  <c r="AB20" i="27" s="1"/>
  <c r="AA24" i="27"/>
  <c r="AG24" i="27" s="1"/>
  <c r="AA28" i="27"/>
  <c r="AF28" i="27" s="1"/>
  <c r="AA32" i="27"/>
  <c r="AD32" i="27" s="1"/>
  <c r="AA33" i="27"/>
  <c r="AF33" i="27" s="1"/>
  <c r="AA37" i="27"/>
  <c r="AE37" i="27" s="1"/>
  <c r="AA17" i="27"/>
  <c r="AD17" i="27" s="1"/>
  <c r="AA21" i="27"/>
  <c r="AF21" i="27" s="1"/>
  <c r="AA25" i="27"/>
  <c r="AD25" i="27" s="1"/>
  <c r="AA29" i="27"/>
  <c r="AE29" i="27" s="1"/>
  <c r="AA36" i="27"/>
  <c r="AB36" i="27" s="1"/>
  <c r="AA6" i="27"/>
  <c r="AF6" i="27" s="1"/>
  <c r="AA34" i="27"/>
  <c r="AC34" i="27" s="1"/>
  <c r="AA38" i="27"/>
  <c r="AH38" i="27" s="1"/>
  <c r="AA39" i="27"/>
  <c r="AG39" i="27" s="1"/>
  <c r="AA40" i="27"/>
  <c r="AF40" i="27" s="1"/>
  <c r="AA42" i="27"/>
  <c r="AE42" i="27" s="1"/>
  <c r="AA46" i="27"/>
  <c r="AH46" i="27" s="1"/>
  <c r="AA50" i="27"/>
  <c r="AB50" i="27" s="1"/>
  <c r="AA54" i="27"/>
  <c r="AE54" i="27" s="1"/>
  <c r="AA58" i="27"/>
  <c r="AH58" i="27" s="1"/>
  <c r="AA62" i="27"/>
  <c r="AG62" i="27" s="1"/>
  <c r="AA66" i="27"/>
  <c r="AD66" i="27" s="1"/>
  <c r="AA70" i="27"/>
  <c r="AE70" i="27" s="1"/>
  <c r="AA43" i="27"/>
  <c r="AB43" i="27" s="1"/>
  <c r="AA47" i="27"/>
  <c r="AD47" i="27" s="1"/>
  <c r="AA51" i="27"/>
  <c r="AD51" i="27" s="1"/>
  <c r="AA55" i="27"/>
  <c r="AG55" i="27" s="1"/>
  <c r="AA59" i="27"/>
  <c r="AF59" i="27" s="1"/>
  <c r="AA63" i="27"/>
  <c r="AF63" i="27" s="1"/>
  <c r="AA67" i="27"/>
  <c r="AG67" i="27" s="1"/>
  <c r="AA71" i="27"/>
  <c r="AF71" i="27" s="1"/>
  <c r="AA75" i="27"/>
  <c r="AH75" i="27" s="1"/>
  <c r="AA79" i="27"/>
  <c r="AH79" i="27" s="1"/>
  <c r="AA44" i="27"/>
  <c r="AH44" i="27" s="1"/>
  <c r="AA48" i="27"/>
  <c r="AF48" i="27" s="1"/>
  <c r="AA52" i="27"/>
  <c r="AH52" i="27" s="1"/>
  <c r="AA68" i="27"/>
  <c r="AE68" i="27" s="1"/>
  <c r="AA72" i="27"/>
  <c r="AE72" i="27" s="1"/>
  <c r="AA76" i="27"/>
  <c r="AG76" i="27" s="1"/>
  <c r="Z7" i="37"/>
  <c r="Y8" i="37"/>
  <c r="Z8" i="37"/>
  <c r="Y9" i="37"/>
  <c r="Z9" i="37"/>
  <c r="Y10" i="37"/>
  <c r="Z10" i="37"/>
  <c r="Y11" i="37"/>
  <c r="Z11" i="37"/>
  <c r="Y12" i="37"/>
  <c r="Z12" i="37"/>
  <c r="Y13" i="37"/>
  <c r="Z13" i="37"/>
  <c r="Z6" i="37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AG43" i="27" l="1"/>
  <c r="AB8" i="27"/>
  <c r="AG58" i="27"/>
  <c r="AF19" i="27"/>
  <c r="AG41" i="27"/>
  <c r="AE50" i="27"/>
  <c r="AH54" i="27"/>
  <c r="AH61" i="27"/>
  <c r="AG77" i="27"/>
  <c r="AG75" i="27"/>
  <c r="AF36" i="27"/>
  <c r="AH59" i="27"/>
  <c r="AF51" i="27"/>
  <c r="AC14" i="27"/>
  <c r="AH32" i="27"/>
  <c r="AF41" i="27"/>
  <c r="AB44" i="27"/>
  <c r="AB51" i="27"/>
  <c r="AH68" i="27"/>
  <c r="AB72" i="27"/>
  <c r="AH34" i="27"/>
  <c r="AG36" i="27"/>
  <c r="AH49" i="27"/>
  <c r="AE12" i="27"/>
  <c r="AB22" i="27"/>
  <c r="AG32" i="27"/>
  <c r="AC35" i="27"/>
  <c r="AC42" i="27"/>
  <c r="AB58" i="27"/>
  <c r="AH66" i="27"/>
  <c r="AG27" i="27"/>
  <c r="AB25" i="27"/>
  <c r="AG42" i="27"/>
  <c r="AG52" i="27"/>
  <c r="AC13" i="27"/>
  <c r="AH23" i="27"/>
  <c r="AD26" i="27"/>
  <c r="AD33" i="27"/>
  <c r="AC49" i="27"/>
  <c r="AC13" i="28"/>
  <c r="AC63" i="27"/>
  <c r="AF20" i="27"/>
  <c r="AC78" i="27"/>
  <c r="AB39" i="27"/>
  <c r="AC77" i="27"/>
  <c r="AB57" i="27"/>
  <c r="AB13" i="27"/>
  <c r="AE17" i="27"/>
  <c r="AE24" i="27"/>
  <c r="AE31" i="27"/>
  <c r="AF11" i="28"/>
  <c r="AD54" i="27"/>
  <c r="AH18" i="27"/>
  <c r="AG74" i="27"/>
  <c r="AH33" i="27"/>
  <c r="AD68" i="27"/>
  <c r="AB77" i="27"/>
  <c r="AD31" i="27"/>
  <c r="AF8" i="27"/>
  <c r="AF15" i="27"/>
  <c r="AF22" i="27"/>
  <c r="AD10" i="28"/>
  <c r="AF52" i="27"/>
  <c r="AC15" i="27"/>
  <c r="AF67" i="27"/>
  <c r="AC30" i="27"/>
  <c r="AE59" i="27"/>
  <c r="AC68" i="27"/>
  <c r="AF72" i="27"/>
  <c r="AF45" i="27"/>
  <c r="AG6" i="27"/>
  <c r="AG13" i="27"/>
  <c r="AF9" i="28"/>
  <c r="AE45" i="27"/>
  <c r="AG11" i="27"/>
  <c r="AH65" i="27"/>
  <c r="AE28" i="27"/>
  <c r="AF50" i="27"/>
  <c r="AD59" i="27"/>
  <c r="AG63" i="27"/>
  <c r="AF79" i="27"/>
  <c r="AB33" i="27"/>
  <c r="AB73" i="27"/>
  <c r="AC71" i="27"/>
  <c r="AD62" i="27"/>
  <c r="AE53" i="27"/>
  <c r="AF44" i="27"/>
  <c r="AG35" i="27"/>
  <c r="AH26" i="27"/>
  <c r="AB16" i="27"/>
  <c r="AC7" i="27"/>
  <c r="AE30" i="27"/>
  <c r="AF75" i="27"/>
  <c r="AG66" i="27"/>
  <c r="AH57" i="27"/>
  <c r="AB47" i="27"/>
  <c r="AC38" i="27"/>
  <c r="AD29" i="27"/>
  <c r="AE20" i="27"/>
  <c r="AF11" i="27"/>
  <c r="AE46" i="27"/>
  <c r="AD76" i="27"/>
  <c r="AE67" i="27"/>
  <c r="AF58" i="27"/>
  <c r="AG49" i="27"/>
  <c r="AH40" i="27"/>
  <c r="AB30" i="27"/>
  <c r="AC21" i="27"/>
  <c r="AD12" i="27"/>
  <c r="AF53" i="27"/>
  <c r="AC76" i="27"/>
  <c r="AD67" i="27"/>
  <c r="AE58" i="27"/>
  <c r="AF49" i="27"/>
  <c r="AG40" i="27"/>
  <c r="AH31" i="27"/>
  <c r="AB21" i="27"/>
  <c r="AC12" i="27"/>
  <c r="AF13" i="27"/>
  <c r="AG71" i="27"/>
  <c r="AH62" i="27"/>
  <c r="AB52" i="27"/>
  <c r="AC43" i="27"/>
  <c r="AD34" i="27"/>
  <c r="AE25" i="27"/>
  <c r="AF16" i="27"/>
  <c r="AG7" i="27"/>
  <c r="AC40" i="27"/>
  <c r="AG78" i="27"/>
  <c r="AH69" i="27"/>
  <c r="AB59" i="27"/>
  <c r="AC50" i="27"/>
  <c r="AD41" i="27"/>
  <c r="AE32" i="27"/>
  <c r="AF23" i="27"/>
  <c r="AG14" i="27"/>
  <c r="AD79" i="27"/>
  <c r="AH27" i="27"/>
  <c r="AH76" i="27"/>
  <c r="AB66" i="27"/>
  <c r="AC57" i="27"/>
  <c r="AD48" i="27"/>
  <c r="AE39" i="27"/>
  <c r="AF30" i="27"/>
  <c r="AG21" i="27"/>
  <c r="AH12" i="27"/>
  <c r="AG68" i="27"/>
  <c r="AC79" i="27"/>
  <c r="AD70" i="27"/>
  <c r="AE61" i="27"/>
  <c r="AB24" i="27"/>
  <c r="AD6" i="27"/>
  <c r="AB55" i="27"/>
  <c r="AC46" i="27"/>
  <c r="AD37" i="27"/>
  <c r="AG10" i="27"/>
  <c r="AB41" i="27"/>
  <c r="AE75" i="27"/>
  <c r="AF66" i="27"/>
  <c r="AG57" i="27"/>
  <c r="AH48" i="27"/>
  <c r="AB38" i="27"/>
  <c r="AC29" i="27"/>
  <c r="AD20" i="27"/>
  <c r="AE11" i="27"/>
  <c r="AC48" i="27"/>
  <c r="AD75" i="27"/>
  <c r="AE66" i="27"/>
  <c r="AF57" i="27"/>
  <c r="AG48" i="27"/>
  <c r="AH39" i="27"/>
  <c r="AB29" i="27"/>
  <c r="AC20" i="27"/>
  <c r="AD11" i="27"/>
  <c r="AG79" i="27"/>
  <c r="AH70" i="27"/>
  <c r="AB60" i="27"/>
  <c r="AC51" i="27"/>
  <c r="AD42" i="27"/>
  <c r="AE33" i="27"/>
  <c r="AF24" i="27"/>
  <c r="AG15" i="27"/>
  <c r="AH6" i="27"/>
  <c r="AH35" i="27"/>
  <c r="AH77" i="27"/>
  <c r="AB67" i="27"/>
  <c r="AC58" i="27"/>
  <c r="AD49" i="27"/>
  <c r="AE40" i="27"/>
  <c r="AF31" i="27"/>
  <c r="AG22" i="27"/>
  <c r="AH13" i="27"/>
  <c r="AC72" i="27"/>
  <c r="AE22" i="27"/>
  <c r="AB74" i="27"/>
  <c r="AC65" i="27"/>
  <c r="AD56" i="27"/>
  <c r="AE47" i="27"/>
  <c r="AF38" i="27"/>
  <c r="AG29" i="27"/>
  <c r="AH20" i="27"/>
  <c r="AB10" i="27"/>
  <c r="AD63" i="27"/>
  <c r="AD78" i="27"/>
  <c r="AE69" i="27"/>
  <c r="AF60" i="27"/>
  <c r="AG51" i="27"/>
  <c r="AH42" i="27"/>
  <c r="AB32" i="27"/>
  <c r="AC23" i="27"/>
  <c r="AD14" i="27"/>
  <c r="AF77" i="27"/>
  <c r="AG20" i="27"/>
  <c r="AH73" i="27"/>
  <c r="AB63" i="27"/>
  <c r="AC54" i="27"/>
  <c r="AD45" i="27"/>
  <c r="AE36" i="27"/>
  <c r="AF27" i="27"/>
  <c r="AG18" i="27"/>
  <c r="AH9" i="27"/>
  <c r="AF37" i="27"/>
  <c r="AF74" i="27"/>
  <c r="AG65" i="27"/>
  <c r="AH56" i="27"/>
  <c r="AB46" i="27"/>
  <c r="AC37" i="27"/>
  <c r="AD28" i="27"/>
  <c r="AE19" i="27"/>
  <c r="AF10" i="27"/>
  <c r="AG44" i="27"/>
  <c r="AE74" i="27"/>
  <c r="AF65" i="27"/>
  <c r="AG56" i="27"/>
  <c r="AH47" i="27"/>
  <c r="AB37" i="27"/>
  <c r="AC28" i="27"/>
  <c r="AD19" i="27"/>
  <c r="AE10" i="27"/>
  <c r="AH78" i="27"/>
  <c r="AB68" i="27"/>
  <c r="AC59" i="27"/>
  <c r="AD50" i="27"/>
  <c r="AE41" i="27"/>
  <c r="AF32" i="27"/>
  <c r="AG23" i="27"/>
  <c r="AH14" i="27"/>
  <c r="AF69" i="27"/>
  <c r="AF29" i="27"/>
  <c r="AB75" i="27"/>
  <c r="AC66" i="27"/>
  <c r="AD57" i="27"/>
  <c r="AE48" i="27"/>
  <c r="AF39" i="27"/>
  <c r="AG30" i="27"/>
  <c r="AH21" i="27"/>
  <c r="AB11" i="27"/>
  <c r="AH67" i="27"/>
  <c r="AB17" i="27"/>
  <c r="AC73" i="27"/>
  <c r="AD64" i="27"/>
  <c r="AE55" i="27"/>
  <c r="AF46" i="27"/>
  <c r="AG37" i="27"/>
  <c r="AH28" i="27"/>
  <c r="AB18" i="27"/>
  <c r="AC9" i="27"/>
  <c r="AH43" i="27"/>
  <c r="AD21" i="27"/>
  <c r="AG70" i="27"/>
  <c r="AD40" i="27"/>
  <c r="AE77" i="27"/>
  <c r="AF68" i="27"/>
  <c r="AG59" i="27"/>
  <c r="AH50" i="27"/>
  <c r="AB40" i="27"/>
  <c r="AC31" i="27"/>
  <c r="AD22" i="27"/>
  <c r="AE13" i="27"/>
  <c r="AD71" i="27"/>
  <c r="AE14" i="27"/>
  <c r="AB71" i="27"/>
  <c r="AC62" i="27"/>
  <c r="AD53" i="27"/>
  <c r="AE44" i="27"/>
  <c r="AF35" i="27"/>
  <c r="AG26" i="27"/>
  <c r="AH17" i="27"/>
  <c r="AB7" i="27"/>
  <c r="AC32" i="27"/>
  <c r="AG73" i="27"/>
  <c r="AH64" i="27"/>
  <c r="AB54" i="27"/>
  <c r="AC45" i="27"/>
  <c r="AD36" i="27"/>
  <c r="AE27" i="27"/>
  <c r="AF18" i="27"/>
  <c r="AG9" i="27"/>
  <c r="AD39" i="27"/>
  <c r="AF73" i="27"/>
  <c r="AG64" i="27"/>
  <c r="AH55" i="27"/>
  <c r="AB45" i="27"/>
  <c r="AC36" i="27"/>
  <c r="AD27" i="27"/>
  <c r="AE18" i="27"/>
  <c r="AF9" i="27"/>
  <c r="AB76" i="27"/>
  <c r="AC67" i="27"/>
  <c r="AD58" i="27"/>
  <c r="AE49" i="27"/>
  <c r="AG31" i="27"/>
  <c r="AH22" i="27"/>
  <c r="AB12" i="27"/>
  <c r="AC64" i="27"/>
  <c r="AC24" i="27"/>
  <c r="AC74" i="27"/>
  <c r="AD65" i="27"/>
  <c r="AE56" i="27"/>
  <c r="AF47" i="27"/>
  <c r="AG38" i="27"/>
  <c r="AH29" i="27"/>
  <c r="AB19" i="27"/>
  <c r="AC10" i="27"/>
  <c r="AE62" i="27"/>
  <c r="AH11" i="27"/>
  <c r="AD72" i="27"/>
  <c r="AE63" i="27"/>
  <c r="AF54" i="27"/>
  <c r="AG45" i="27"/>
  <c r="AH36" i="27"/>
  <c r="AB26" i="27"/>
  <c r="AC17" i="27"/>
  <c r="AD8" i="27"/>
  <c r="AE38" i="27"/>
  <c r="AE76" i="27"/>
  <c r="AF76" i="27"/>
  <c r="AB48" i="27"/>
  <c r="AC39" i="27"/>
  <c r="AD30" i="27"/>
  <c r="AE21" i="27"/>
  <c r="AF12" i="27"/>
  <c r="AB65" i="27"/>
  <c r="AB79" i="27"/>
  <c r="AC70" i="27"/>
  <c r="AD61" i="27"/>
  <c r="AE52" i="27"/>
  <c r="AF43" i="27"/>
  <c r="AG34" i="27"/>
  <c r="AH25" i="27"/>
  <c r="AB15" i="27"/>
  <c r="AC6" i="27"/>
  <c r="AH72" i="27"/>
  <c r="AB62" i="27"/>
  <c r="AC53" i="27"/>
  <c r="AD44" i="27"/>
  <c r="AE35" i="27"/>
  <c r="AF26" i="27"/>
  <c r="AG17" i="27"/>
  <c r="AH8" i="27"/>
  <c r="AG72" i="27"/>
  <c r="AH63" i="27"/>
  <c r="AB53" i="27"/>
  <c r="AC44" i="27"/>
  <c r="AD35" i="27"/>
  <c r="AE26" i="27"/>
  <c r="AF17" i="27"/>
  <c r="AG8" i="27"/>
  <c r="AC75" i="27"/>
  <c r="AG60" i="27"/>
  <c r="AH19" i="27"/>
  <c r="AD73" i="27"/>
  <c r="AE64" i="27"/>
  <c r="AF55" i="27"/>
  <c r="AG46" i="27"/>
  <c r="AH37" i="27"/>
  <c r="AB27" i="27"/>
  <c r="AC18" i="27"/>
  <c r="AD9" i="27"/>
  <c r="AC56" i="27"/>
  <c r="AD7" i="27"/>
  <c r="AE71" i="27"/>
  <c r="AF62" i="27"/>
  <c r="AG53" i="27"/>
  <c r="AB34" i="27"/>
  <c r="AC25" i="27"/>
  <c r="AD16" i="27"/>
  <c r="AE7" i="27"/>
  <c r="AG28" i="27"/>
  <c r="AB56" i="27"/>
  <c r="AC47" i="27"/>
  <c r="AD38" i="27"/>
  <c r="AD69" i="27"/>
  <c r="AE60" i="27"/>
  <c r="AB23" i="27"/>
  <c r="AC16" i="27"/>
  <c r="AB70" i="27"/>
  <c r="AC61" i="27"/>
  <c r="AD52" i="27"/>
  <c r="AE43" i="27"/>
  <c r="AF34" i="27"/>
  <c r="AG25" i="27"/>
  <c r="AH16" i="27"/>
  <c r="AB6" i="27"/>
  <c r="AE6" i="27"/>
  <c r="AH71" i="27"/>
  <c r="AB61" i="27"/>
  <c r="AC52" i="27"/>
  <c r="AD43" i="27"/>
  <c r="AE34" i="27"/>
  <c r="AF25" i="27"/>
  <c r="AG16" i="27"/>
  <c r="AH7" i="27"/>
  <c r="AD74" i="27"/>
  <c r="AG47" i="27"/>
  <c r="AB28" i="27"/>
  <c r="AC19" i="27"/>
  <c r="AD10" i="27"/>
  <c r="AD55" i="27"/>
  <c r="AD15" i="27"/>
  <c r="AG54" i="27"/>
  <c r="AE8" i="27"/>
  <c r="AH51" i="27"/>
  <c r="AE79" i="27"/>
  <c r="AF70" i="27"/>
  <c r="AG61" i="27"/>
  <c r="AB42" i="27"/>
  <c r="AC33" i="27"/>
  <c r="AD24" i="27"/>
  <c r="AE15" i="27"/>
  <c r="AD23" i="27"/>
  <c r="AB64" i="27"/>
  <c r="AC55" i="27"/>
  <c r="AD46" i="27"/>
  <c r="AG50" i="27"/>
  <c r="AH41" i="27"/>
  <c r="AB78" i="27"/>
  <c r="AC69" i="27"/>
  <c r="AD60" i="27"/>
  <c r="AE51" i="27"/>
  <c r="AF42" i="27"/>
  <c r="AG33" i="27"/>
  <c r="AH24" i="27"/>
  <c r="AB14" i="27"/>
  <c r="AE78" i="27"/>
  <c r="AB69" i="27"/>
  <c r="AC60" i="27"/>
  <c r="AE9" i="27"/>
  <c r="AG8" i="28"/>
  <c r="AG13" i="28"/>
  <c r="AH10" i="28"/>
  <c r="AC8" i="28"/>
  <c r="AE7" i="28"/>
  <c r="AE12" i="28"/>
  <c r="AG11" i="28"/>
  <c r="AH8" i="28"/>
  <c r="AH13" i="28"/>
  <c r="AC11" i="28"/>
  <c r="AD8" i="28"/>
  <c r="AD13" i="28"/>
  <c r="AH6" i="28"/>
  <c r="AB6" i="28"/>
  <c r="AE10" i="28"/>
  <c r="AF7" i="28"/>
  <c r="AF12" i="28"/>
  <c r="AG9" i="28"/>
  <c r="AG6" i="28"/>
  <c r="AH11" i="28"/>
  <c r="AC9" i="28"/>
  <c r="AC6" i="28"/>
  <c r="AD11" i="28"/>
  <c r="AE8" i="28"/>
  <c r="AE13" i="28"/>
  <c r="AF10" i="28"/>
  <c r="AG7" i="28"/>
  <c r="AG12" i="28"/>
  <c r="AH9" i="28"/>
  <c r="AC7" i="28"/>
  <c r="AC12" i="28"/>
  <c r="AD9" i="28"/>
  <c r="AD6" i="28"/>
  <c r="AE11" i="28"/>
  <c r="AF8" i="28"/>
  <c r="AF13" i="28"/>
  <c r="AG10" i="28"/>
  <c r="AH7" i="28"/>
  <c r="AH12" i="28"/>
  <c r="AC10" i="28"/>
  <c r="AD7" i="28"/>
  <c r="AD12" i="28"/>
  <c r="AE9" i="28"/>
  <c r="AE6" i="28"/>
  <c r="L377" i="31"/>
  <c r="L378" i="31"/>
  <c r="I13" i="23"/>
  <c r="I12" i="23"/>
  <c r="I11" i="23"/>
  <c r="I10" i="23"/>
  <c r="I9" i="23"/>
  <c r="I8" i="23"/>
  <c r="I7" i="23"/>
  <c r="P8" i="23" l="1"/>
  <c r="O8" i="23" s="1"/>
  <c r="P12" i="23"/>
  <c r="O12" i="23" s="1"/>
  <c r="P9" i="23"/>
  <c r="O9" i="23" s="1"/>
  <c r="P10" i="23"/>
  <c r="O10" i="23" s="1"/>
  <c r="P13" i="23"/>
  <c r="O13" i="23" s="1"/>
  <c r="P11" i="23"/>
  <c r="O11" i="23" s="1"/>
  <c r="P7" i="23"/>
  <c r="O7" i="23" s="1"/>
  <c r="P6" i="23"/>
  <c r="O6" i="23" s="1"/>
  <c r="K374" i="43"/>
  <c r="L374" i="43" s="1"/>
  <c r="K373" i="43"/>
  <c r="L373" i="43" s="1"/>
  <c r="K372" i="43"/>
  <c r="L372" i="43" s="1"/>
  <c r="K371" i="43"/>
  <c r="L371" i="43" s="1"/>
  <c r="K370" i="43"/>
  <c r="L370" i="43" s="1"/>
  <c r="K369" i="43"/>
  <c r="L369" i="43" s="1"/>
  <c r="K368" i="43"/>
  <c r="L368" i="43" s="1"/>
  <c r="K367" i="43"/>
  <c r="L367" i="43" s="1"/>
  <c r="K366" i="43"/>
  <c r="L366" i="43" s="1"/>
  <c r="K365" i="43"/>
  <c r="L365" i="43" s="1"/>
  <c r="K364" i="43"/>
  <c r="L364" i="43" s="1"/>
  <c r="K363" i="43"/>
  <c r="L363" i="43" s="1"/>
  <c r="K362" i="43"/>
  <c r="L362" i="43" s="1"/>
  <c r="K361" i="43"/>
  <c r="L361" i="43" s="1"/>
  <c r="K360" i="43"/>
  <c r="L360" i="43" s="1"/>
  <c r="K359" i="43"/>
  <c r="L359" i="43" s="1"/>
  <c r="K358" i="43"/>
  <c r="L358" i="43" s="1"/>
  <c r="K357" i="43"/>
  <c r="L357" i="43" s="1"/>
  <c r="K356" i="43"/>
  <c r="L356" i="43" s="1"/>
  <c r="K355" i="43"/>
  <c r="L355" i="43" s="1"/>
  <c r="K354" i="43"/>
  <c r="L354" i="43" s="1"/>
  <c r="K353" i="43"/>
  <c r="L353" i="43" s="1"/>
  <c r="K352" i="43"/>
  <c r="L352" i="43" s="1"/>
  <c r="K351" i="43"/>
  <c r="L351" i="43" s="1"/>
  <c r="K350" i="43"/>
  <c r="L350" i="43" s="1"/>
  <c r="K349" i="43"/>
  <c r="L349" i="43" s="1"/>
  <c r="K348" i="43"/>
  <c r="L348" i="43" s="1"/>
  <c r="K347" i="43"/>
  <c r="L347" i="43" s="1"/>
  <c r="K346" i="43"/>
  <c r="L346" i="43" s="1"/>
  <c r="K345" i="43"/>
  <c r="L345" i="43" s="1"/>
  <c r="K344" i="43"/>
  <c r="L344" i="43" s="1"/>
  <c r="K343" i="43"/>
  <c r="L343" i="43" s="1"/>
  <c r="K342" i="43"/>
  <c r="L342" i="43" s="1"/>
  <c r="K341" i="43"/>
  <c r="L341" i="43" s="1"/>
  <c r="K340" i="43"/>
  <c r="L340" i="43" s="1"/>
  <c r="K339" i="43"/>
  <c r="L339" i="43" s="1"/>
  <c r="K338" i="43"/>
  <c r="L338" i="43" s="1"/>
  <c r="K337" i="43"/>
  <c r="L337" i="43" s="1"/>
  <c r="K336" i="43"/>
  <c r="L336" i="43" s="1"/>
  <c r="K335" i="43"/>
  <c r="L335" i="43" s="1"/>
  <c r="K334" i="43"/>
  <c r="L334" i="43" s="1"/>
  <c r="K333" i="43"/>
  <c r="L333" i="43" s="1"/>
  <c r="K332" i="43"/>
  <c r="L332" i="43" s="1"/>
  <c r="K331" i="43"/>
  <c r="L331" i="43" s="1"/>
  <c r="K330" i="43"/>
  <c r="L330" i="43" s="1"/>
  <c r="K329" i="43"/>
  <c r="L329" i="43" s="1"/>
  <c r="K328" i="43"/>
  <c r="L328" i="43" s="1"/>
  <c r="K327" i="43"/>
  <c r="L327" i="43" s="1"/>
  <c r="K326" i="43"/>
  <c r="L326" i="43" s="1"/>
  <c r="K325" i="43"/>
  <c r="L325" i="43" s="1"/>
  <c r="K324" i="43"/>
  <c r="L324" i="43" s="1"/>
  <c r="K323" i="43"/>
  <c r="L323" i="43" s="1"/>
  <c r="K322" i="43"/>
  <c r="L322" i="43" s="1"/>
  <c r="K321" i="43"/>
  <c r="L321" i="43" s="1"/>
  <c r="K320" i="43"/>
  <c r="L320" i="43" s="1"/>
  <c r="K319" i="43"/>
  <c r="L319" i="43" s="1"/>
  <c r="K318" i="43"/>
  <c r="L318" i="43" s="1"/>
  <c r="K317" i="43"/>
  <c r="L317" i="43" s="1"/>
  <c r="K316" i="43"/>
  <c r="L316" i="43" s="1"/>
  <c r="K315" i="43"/>
  <c r="L315" i="43" s="1"/>
  <c r="K314" i="43"/>
  <c r="L314" i="43" s="1"/>
  <c r="K313" i="43"/>
  <c r="L313" i="43" s="1"/>
  <c r="K312" i="43"/>
  <c r="L312" i="43" s="1"/>
  <c r="K311" i="43"/>
  <c r="L311" i="43" s="1"/>
  <c r="K310" i="43"/>
  <c r="L310" i="43" s="1"/>
  <c r="K309" i="43"/>
  <c r="L309" i="43" s="1"/>
  <c r="K308" i="43"/>
  <c r="L308" i="43" s="1"/>
  <c r="K307" i="43"/>
  <c r="L307" i="43" s="1"/>
  <c r="K306" i="43"/>
  <c r="L306" i="43" s="1"/>
  <c r="K305" i="43"/>
  <c r="L305" i="43" s="1"/>
  <c r="K304" i="43"/>
  <c r="L304" i="43" s="1"/>
  <c r="K303" i="43"/>
  <c r="L303" i="43" s="1"/>
  <c r="K302" i="43"/>
  <c r="L302" i="43" s="1"/>
  <c r="K301" i="43"/>
  <c r="L301" i="43" s="1"/>
  <c r="K300" i="43"/>
  <c r="L300" i="43" s="1"/>
  <c r="K299" i="43"/>
  <c r="L299" i="43" s="1"/>
  <c r="K298" i="43"/>
  <c r="L298" i="43" s="1"/>
  <c r="K297" i="43"/>
  <c r="L297" i="43" s="1"/>
  <c r="K296" i="43"/>
  <c r="L296" i="43" s="1"/>
  <c r="K295" i="43"/>
  <c r="L295" i="43" s="1"/>
  <c r="K294" i="43"/>
  <c r="L294" i="43" s="1"/>
  <c r="K293" i="43"/>
  <c r="L293" i="43" s="1"/>
  <c r="K292" i="43"/>
  <c r="L292" i="43" s="1"/>
  <c r="K291" i="43"/>
  <c r="L291" i="43" s="1"/>
  <c r="K290" i="43"/>
  <c r="L290" i="43" s="1"/>
  <c r="K289" i="43"/>
  <c r="L289" i="43" s="1"/>
  <c r="K288" i="43"/>
  <c r="L288" i="43" s="1"/>
  <c r="K287" i="43"/>
  <c r="L287" i="43" s="1"/>
  <c r="K286" i="43"/>
  <c r="L286" i="43" s="1"/>
  <c r="K285" i="43"/>
  <c r="L285" i="43" s="1"/>
  <c r="K284" i="43"/>
  <c r="L284" i="43" s="1"/>
  <c r="K283" i="43"/>
  <c r="L283" i="43" s="1"/>
  <c r="K282" i="43"/>
  <c r="L282" i="43" s="1"/>
  <c r="K281" i="43"/>
  <c r="L281" i="43" s="1"/>
  <c r="K280" i="43"/>
  <c r="L280" i="43" s="1"/>
  <c r="K279" i="43"/>
  <c r="L279" i="43" s="1"/>
  <c r="K278" i="43"/>
  <c r="L278" i="43" s="1"/>
  <c r="K277" i="43"/>
  <c r="L277" i="43" s="1"/>
  <c r="K276" i="43"/>
  <c r="L276" i="43" s="1"/>
  <c r="K275" i="43"/>
  <c r="L275" i="43" s="1"/>
  <c r="K274" i="43"/>
  <c r="L274" i="43" s="1"/>
  <c r="K273" i="43"/>
  <c r="L273" i="43" s="1"/>
  <c r="K272" i="43"/>
  <c r="L272" i="43" s="1"/>
  <c r="K271" i="43"/>
  <c r="L271" i="43" s="1"/>
  <c r="K270" i="43"/>
  <c r="L270" i="43" s="1"/>
  <c r="K269" i="43"/>
  <c r="L269" i="43" s="1"/>
  <c r="K268" i="43"/>
  <c r="L268" i="43" s="1"/>
  <c r="K267" i="43"/>
  <c r="L267" i="43" s="1"/>
  <c r="K266" i="43"/>
  <c r="L266" i="43" s="1"/>
  <c r="K265" i="43"/>
  <c r="L265" i="43" s="1"/>
  <c r="K264" i="43"/>
  <c r="L264" i="43" s="1"/>
  <c r="K263" i="43"/>
  <c r="L263" i="43" s="1"/>
  <c r="K262" i="43"/>
  <c r="L262" i="43" s="1"/>
  <c r="K261" i="43"/>
  <c r="L261" i="43" s="1"/>
  <c r="K260" i="43"/>
  <c r="L260" i="43" s="1"/>
  <c r="K259" i="43"/>
  <c r="L259" i="43" s="1"/>
  <c r="K258" i="43"/>
  <c r="L258" i="43" s="1"/>
  <c r="K257" i="43"/>
  <c r="L257" i="43" s="1"/>
  <c r="K256" i="43"/>
  <c r="L256" i="43" s="1"/>
  <c r="K255" i="43"/>
  <c r="L255" i="43" s="1"/>
  <c r="K254" i="43"/>
  <c r="L254" i="43" s="1"/>
  <c r="K253" i="43"/>
  <c r="L253" i="43" s="1"/>
  <c r="K252" i="43"/>
  <c r="L252" i="43" s="1"/>
  <c r="K251" i="43"/>
  <c r="L251" i="43" s="1"/>
  <c r="K250" i="43"/>
  <c r="L250" i="43" s="1"/>
  <c r="K249" i="43"/>
  <c r="L249" i="43" s="1"/>
  <c r="K248" i="43"/>
  <c r="L248" i="43" s="1"/>
  <c r="K247" i="43"/>
  <c r="L247" i="43" s="1"/>
  <c r="K246" i="43"/>
  <c r="L246" i="43" s="1"/>
  <c r="K245" i="43"/>
  <c r="L245" i="43" s="1"/>
  <c r="K244" i="43"/>
  <c r="L244" i="43" s="1"/>
  <c r="K243" i="43"/>
  <c r="L243" i="43" s="1"/>
  <c r="K242" i="43"/>
  <c r="L242" i="43" s="1"/>
  <c r="K241" i="43"/>
  <c r="L241" i="43" s="1"/>
  <c r="K240" i="43"/>
  <c r="L240" i="43" s="1"/>
  <c r="K239" i="43"/>
  <c r="L239" i="43" s="1"/>
  <c r="K238" i="43"/>
  <c r="L238" i="43" s="1"/>
  <c r="K237" i="43"/>
  <c r="L237" i="43" s="1"/>
  <c r="K236" i="43"/>
  <c r="L236" i="43" s="1"/>
  <c r="K235" i="43"/>
  <c r="L235" i="43" s="1"/>
  <c r="K234" i="43"/>
  <c r="L234" i="43" s="1"/>
  <c r="K233" i="43"/>
  <c r="L233" i="43" s="1"/>
  <c r="K232" i="43"/>
  <c r="L232" i="43" s="1"/>
  <c r="K231" i="43"/>
  <c r="L231" i="43" s="1"/>
  <c r="K230" i="43"/>
  <c r="L230" i="43" s="1"/>
  <c r="K229" i="43"/>
  <c r="L229" i="43" s="1"/>
  <c r="K228" i="43"/>
  <c r="L228" i="43" s="1"/>
  <c r="K227" i="43"/>
  <c r="L227" i="43" s="1"/>
  <c r="K226" i="43"/>
  <c r="L226" i="43" s="1"/>
  <c r="K225" i="43"/>
  <c r="L225" i="43" s="1"/>
  <c r="K224" i="43"/>
  <c r="L224" i="43" s="1"/>
  <c r="K223" i="43"/>
  <c r="L223" i="43" s="1"/>
  <c r="K222" i="43"/>
  <c r="L222" i="43" s="1"/>
  <c r="K221" i="43"/>
  <c r="L221" i="43" s="1"/>
  <c r="K220" i="43"/>
  <c r="L220" i="43" s="1"/>
  <c r="K219" i="43"/>
  <c r="L219" i="43" s="1"/>
  <c r="K218" i="43"/>
  <c r="L218" i="43" s="1"/>
  <c r="K217" i="43"/>
  <c r="L217" i="43" s="1"/>
  <c r="K216" i="43"/>
  <c r="L216" i="43" s="1"/>
  <c r="K215" i="43"/>
  <c r="L215" i="43" s="1"/>
  <c r="K214" i="43"/>
  <c r="L214" i="43" s="1"/>
  <c r="K213" i="43"/>
  <c r="L213" i="43" s="1"/>
  <c r="K212" i="43"/>
  <c r="L212" i="43" s="1"/>
  <c r="K211" i="43"/>
  <c r="L211" i="43" s="1"/>
  <c r="K210" i="43"/>
  <c r="L210" i="43" s="1"/>
  <c r="K209" i="43"/>
  <c r="L209" i="43" s="1"/>
  <c r="K208" i="43"/>
  <c r="L208" i="43" s="1"/>
  <c r="K207" i="43"/>
  <c r="L207" i="43" s="1"/>
  <c r="K206" i="43"/>
  <c r="L206" i="43" s="1"/>
  <c r="K205" i="43"/>
  <c r="L205" i="43" s="1"/>
  <c r="K204" i="43"/>
  <c r="L204" i="43" s="1"/>
  <c r="K203" i="43"/>
  <c r="L203" i="43" s="1"/>
  <c r="K202" i="43"/>
  <c r="L202" i="43" s="1"/>
  <c r="K201" i="43"/>
  <c r="L201" i="43" s="1"/>
  <c r="K200" i="43"/>
  <c r="L200" i="43" s="1"/>
  <c r="K199" i="43"/>
  <c r="L199" i="43" s="1"/>
  <c r="K198" i="43"/>
  <c r="L198" i="43" s="1"/>
  <c r="K197" i="43"/>
  <c r="L197" i="43" s="1"/>
  <c r="K196" i="43"/>
  <c r="L196" i="43" s="1"/>
  <c r="K195" i="43"/>
  <c r="L195" i="43" s="1"/>
  <c r="K194" i="43"/>
  <c r="L194" i="43" s="1"/>
  <c r="K193" i="43"/>
  <c r="L193" i="43" s="1"/>
  <c r="K192" i="43"/>
  <c r="L192" i="43" s="1"/>
  <c r="K191" i="43"/>
  <c r="L191" i="43" s="1"/>
  <c r="K190" i="43"/>
  <c r="L190" i="43" s="1"/>
  <c r="K189" i="43"/>
  <c r="L189" i="43" s="1"/>
  <c r="K188" i="43"/>
  <c r="L188" i="43" s="1"/>
  <c r="K187" i="43"/>
  <c r="L187" i="43" s="1"/>
  <c r="K186" i="43"/>
  <c r="L186" i="43" s="1"/>
  <c r="K185" i="43"/>
  <c r="L185" i="43" s="1"/>
  <c r="K184" i="43"/>
  <c r="L184" i="43" s="1"/>
  <c r="K183" i="43"/>
  <c r="L183" i="43" s="1"/>
  <c r="K182" i="43"/>
  <c r="L182" i="43" s="1"/>
  <c r="K181" i="43"/>
  <c r="L181" i="43" s="1"/>
  <c r="K180" i="43"/>
  <c r="L180" i="43" s="1"/>
  <c r="K179" i="43"/>
  <c r="L179" i="43" s="1"/>
  <c r="K178" i="43"/>
  <c r="L178" i="43" s="1"/>
  <c r="K177" i="43"/>
  <c r="L177" i="43" s="1"/>
  <c r="K176" i="43"/>
  <c r="L176" i="43" s="1"/>
  <c r="K175" i="43"/>
  <c r="L175" i="43" s="1"/>
  <c r="K174" i="43"/>
  <c r="L174" i="43" s="1"/>
  <c r="K173" i="43"/>
  <c r="L173" i="43" s="1"/>
  <c r="K172" i="43"/>
  <c r="L172" i="43" s="1"/>
  <c r="K171" i="43"/>
  <c r="L171" i="43" s="1"/>
  <c r="K170" i="43"/>
  <c r="L170" i="43" s="1"/>
  <c r="K169" i="43"/>
  <c r="L169" i="43" s="1"/>
  <c r="K168" i="43"/>
  <c r="L168" i="43" s="1"/>
  <c r="K167" i="43"/>
  <c r="L167" i="43" s="1"/>
  <c r="K166" i="43"/>
  <c r="L166" i="43" s="1"/>
  <c r="K165" i="43"/>
  <c r="L165" i="43" s="1"/>
  <c r="K164" i="43"/>
  <c r="L164" i="43" s="1"/>
  <c r="K163" i="43"/>
  <c r="L163" i="43" s="1"/>
  <c r="K162" i="43"/>
  <c r="L162" i="43" s="1"/>
  <c r="K161" i="43"/>
  <c r="L161" i="43" s="1"/>
  <c r="K160" i="43"/>
  <c r="L160" i="43" s="1"/>
  <c r="K159" i="43"/>
  <c r="L159" i="43" s="1"/>
  <c r="K158" i="43"/>
  <c r="L158" i="43" s="1"/>
  <c r="K157" i="43"/>
  <c r="L157" i="43" s="1"/>
  <c r="K156" i="43"/>
  <c r="L156" i="43" s="1"/>
  <c r="K155" i="43"/>
  <c r="L155" i="43" s="1"/>
  <c r="K154" i="43"/>
  <c r="L154" i="43" s="1"/>
  <c r="K153" i="43"/>
  <c r="L153" i="43" s="1"/>
  <c r="K152" i="43"/>
  <c r="L152" i="43" s="1"/>
  <c r="K151" i="43"/>
  <c r="L151" i="43" s="1"/>
  <c r="K150" i="43"/>
  <c r="L150" i="43" s="1"/>
  <c r="K149" i="43"/>
  <c r="L149" i="43" s="1"/>
  <c r="K148" i="43"/>
  <c r="L148" i="43" s="1"/>
  <c r="K147" i="43"/>
  <c r="L147" i="43" s="1"/>
  <c r="K146" i="43"/>
  <c r="L146" i="43" s="1"/>
  <c r="K145" i="43"/>
  <c r="L145" i="43" s="1"/>
  <c r="K144" i="43"/>
  <c r="L144" i="43" s="1"/>
  <c r="K143" i="43"/>
  <c r="L143" i="43" s="1"/>
  <c r="K142" i="43"/>
  <c r="L142" i="43" s="1"/>
  <c r="K141" i="43"/>
  <c r="L141" i="43" s="1"/>
  <c r="K140" i="43"/>
  <c r="L140" i="43" s="1"/>
  <c r="K139" i="43"/>
  <c r="L139" i="43" s="1"/>
  <c r="K138" i="43"/>
  <c r="L138" i="43" s="1"/>
  <c r="K137" i="43"/>
  <c r="L137" i="43" s="1"/>
  <c r="K136" i="43"/>
  <c r="L136" i="43" s="1"/>
  <c r="K135" i="43"/>
  <c r="L135" i="43" s="1"/>
  <c r="K129" i="43"/>
  <c r="L129" i="43" s="1"/>
  <c r="K128" i="43"/>
  <c r="L128" i="43" s="1"/>
  <c r="K127" i="43"/>
  <c r="L127" i="43" s="1"/>
  <c r="K126" i="43"/>
  <c r="L126" i="43" s="1"/>
  <c r="K125" i="43"/>
  <c r="L125" i="43" s="1"/>
  <c r="K124" i="43"/>
  <c r="L124" i="43" s="1"/>
  <c r="K123" i="43"/>
  <c r="L123" i="43" s="1"/>
  <c r="K122" i="43"/>
  <c r="L122" i="43" s="1"/>
  <c r="K121" i="43"/>
  <c r="L121" i="43" s="1"/>
  <c r="K120" i="43"/>
  <c r="L120" i="43" s="1"/>
  <c r="K119" i="43"/>
  <c r="L119" i="43" s="1"/>
  <c r="K118" i="43"/>
  <c r="L118" i="43" s="1"/>
  <c r="K117" i="43"/>
  <c r="L117" i="43" s="1"/>
  <c r="K116" i="43"/>
  <c r="L116" i="43" s="1"/>
  <c r="K115" i="43"/>
  <c r="L115" i="43" s="1"/>
  <c r="K114" i="43"/>
  <c r="L114" i="43" s="1"/>
  <c r="K113" i="43"/>
  <c r="L113" i="43" s="1"/>
  <c r="K112" i="43"/>
  <c r="L112" i="43" s="1"/>
  <c r="K111" i="43"/>
  <c r="L111" i="43" s="1"/>
  <c r="K110" i="43"/>
  <c r="L110" i="43" s="1"/>
  <c r="K109" i="43"/>
  <c r="L109" i="43" s="1"/>
  <c r="K108" i="43"/>
  <c r="L108" i="43" s="1"/>
  <c r="K107" i="43"/>
  <c r="L107" i="43" s="1"/>
  <c r="K106" i="43"/>
  <c r="L106" i="43" s="1"/>
  <c r="K105" i="43"/>
  <c r="L105" i="43" s="1"/>
  <c r="K104" i="43"/>
  <c r="L104" i="43" s="1"/>
  <c r="K103" i="43"/>
  <c r="L103" i="43" s="1"/>
  <c r="K102" i="43"/>
  <c r="L102" i="43" s="1"/>
  <c r="K101" i="43"/>
  <c r="L101" i="43" s="1"/>
  <c r="K100" i="43"/>
  <c r="L100" i="43" s="1"/>
  <c r="K99" i="43"/>
  <c r="L99" i="43" s="1"/>
  <c r="K98" i="43"/>
  <c r="L98" i="43" s="1"/>
  <c r="K97" i="43"/>
  <c r="L97" i="43" s="1"/>
  <c r="K96" i="43"/>
  <c r="L96" i="43" s="1"/>
  <c r="K95" i="43"/>
  <c r="L95" i="43" s="1"/>
  <c r="K94" i="43"/>
  <c r="L94" i="43" s="1"/>
  <c r="K93" i="43"/>
  <c r="L93" i="43" s="1"/>
  <c r="K92" i="43"/>
  <c r="L92" i="43" s="1"/>
  <c r="K91" i="43"/>
  <c r="L91" i="43" s="1"/>
  <c r="K90" i="43"/>
  <c r="L90" i="43" s="1"/>
  <c r="K89" i="43"/>
  <c r="L89" i="43" s="1"/>
  <c r="K88" i="43"/>
  <c r="L88" i="43" s="1"/>
  <c r="K87" i="43"/>
  <c r="L87" i="43" s="1"/>
  <c r="K86" i="43"/>
  <c r="L86" i="43" s="1"/>
  <c r="K85" i="43"/>
  <c r="L85" i="43" s="1"/>
  <c r="K84" i="43"/>
  <c r="L84" i="43" s="1"/>
  <c r="K83" i="43"/>
  <c r="L83" i="43" s="1"/>
  <c r="K82" i="43"/>
  <c r="L82" i="43" s="1"/>
  <c r="K81" i="43"/>
  <c r="L81" i="43" s="1"/>
  <c r="K80" i="43"/>
  <c r="L80" i="43" s="1"/>
  <c r="K79" i="43"/>
  <c r="L79" i="43" s="1"/>
  <c r="K78" i="43"/>
  <c r="L78" i="43" s="1"/>
  <c r="K77" i="43"/>
  <c r="L77" i="43" s="1"/>
  <c r="K76" i="43"/>
  <c r="L76" i="43" s="1"/>
  <c r="K75" i="43"/>
  <c r="L75" i="43" s="1"/>
  <c r="K74" i="43"/>
  <c r="L74" i="43" s="1"/>
  <c r="K73" i="43"/>
  <c r="L73" i="43" s="1"/>
  <c r="K72" i="43"/>
  <c r="L72" i="43" s="1"/>
  <c r="K71" i="43"/>
  <c r="L71" i="43" s="1"/>
  <c r="K70" i="43"/>
  <c r="L70" i="43" s="1"/>
  <c r="K69" i="43"/>
  <c r="L69" i="43" s="1"/>
  <c r="K68" i="43"/>
  <c r="L68" i="43" s="1"/>
  <c r="K67" i="43"/>
  <c r="L67" i="43" s="1"/>
  <c r="K66" i="43"/>
  <c r="L66" i="43" s="1"/>
  <c r="K65" i="43"/>
  <c r="L65" i="43" s="1"/>
  <c r="K64" i="43"/>
  <c r="L64" i="43" s="1"/>
  <c r="K63" i="43"/>
  <c r="L63" i="43" s="1"/>
  <c r="K62" i="43"/>
  <c r="L62" i="43" s="1"/>
  <c r="K61" i="43"/>
  <c r="L61" i="43" s="1"/>
  <c r="K60" i="43"/>
  <c r="L60" i="43" s="1"/>
  <c r="K59" i="43"/>
  <c r="L59" i="43" s="1"/>
  <c r="K58" i="43"/>
  <c r="L58" i="43" s="1"/>
  <c r="K57" i="43"/>
  <c r="L57" i="43" s="1"/>
  <c r="K56" i="43"/>
  <c r="L56" i="43" s="1"/>
  <c r="K55" i="43"/>
  <c r="L55" i="43" s="1"/>
  <c r="K54" i="43"/>
  <c r="L54" i="43" s="1"/>
  <c r="K53" i="43"/>
  <c r="L53" i="43" s="1"/>
  <c r="K51" i="43"/>
  <c r="L51" i="43" s="1"/>
  <c r="K50" i="43"/>
  <c r="L50" i="43" s="1"/>
  <c r="K49" i="43"/>
  <c r="L49" i="43" s="1"/>
  <c r="K48" i="43"/>
  <c r="L48" i="43" s="1"/>
  <c r="K47" i="43"/>
  <c r="L47" i="43" s="1"/>
  <c r="K46" i="43"/>
  <c r="L46" i="43" s="1"/>
  <c r="K45" i="43"/>
  <c r="L45" i="43" s="1"/>
  <c r="K44" i="43"/>
  <c r="L44" i="43" s="1"/>
  <c r="K43" i="43"/>
  <c r="L43" i="43" s="1"/>
  <c r="K42" i="43"/>
  <c r="L42" i="43" s="1"/>
  <c r="K41" i="43"/>
  <c r="L41" i="43" s="1"/>
  <c r="K40" i="43"/>
  <c r="L40" i="43" s="1"/>
  <c r="K39" i="43"/>
  <c r="L39" i="43" s="1"/>
  <c r="K38" i="43"/>
  <c r="L38" i="43" s="1"/>
  <c r="K37" i="43"/>
  <c r="L37" i="43" s="1"/>
  <c r="K36" i="43"/>
  <c r="L36" i="43" s="1"/>
  <c r="K35" i="43"/>
  <c r="L35" i="43" s="1"/>
  <c r="K34" i="43"/>
  <c r="L34" i="43" s="1"/>
  <c r="K33" i="43"/>
  <c r="L33" i="43" s="1"/>
  <c r="K32" i="43"/>
  <c r="L32" i="43" s="1"/>
  <c r="K31" i="43"/>
  <c r="L31" i="43" s="1"/>
  <c r="K30" i="43"/>
  <c r="L30" i="43" s="1"/>
  <c r="K29" i="43"/>
  <c r="L29" i="43" s="1"/>
  <c r="K28" i="43"/>
  <c r="L28" i="43" s="1"/>
  <c r="K27" i="43"/>
  <c r="L27" i="43" s="1"/>
  <c r="K26" i="43"/>
  <c r="L26" i="43" s="1"/>
  <c r="K25" i="43"/>
  <c r="L25" i="43" s="1"/>
  <c r="K24" i="43"/>
  <c r="L24" i="43" s="1"/>
  <c r="K23" i="43"/>
  <c r="L23" i="43" s="1"/>
  <c r="K22" i="43"/>
  <c r="L22" i="43" s="1"/>
  <c r="K21" i="43"/>
  <c r="L21" i="43" s="1"/>
  <c r="K20" i="43"/>
  <c r="L20" i="43" s="1"/>
  <c r="K19" i="43"/>
  <c r="L19" i="43" s="1"/>
  <c r="K18" i="43"/>
  <c r="L18" i="43" s="1"/>
  <c r="K17" i="43"/>
  <c r="L17" i="43" s="1"/>
  <c r="K16" i="43"/>
  <c r="L16" i="43" s="1"/>
  <c r="K15" i="43"/>
  <c r="L15" i="43" s="1"/>
  <c r="K14" i="43"/>
  <c r="L14" i="43" s="1"/>
  <c r="K13" i="43"/>
  <c r="L13" i="43" s="1"/>
  <c r="K12" i="43"/>
  <c r="L12" i="43" s="1"/>
  <c r="K11" i="43"/>
  <c r="L11" i="43" s="1"/>
  <c r="K10" i="43"/>
  <c r="L10" i="43" s="1"/>
  <c r="K9" i="43"/>
  <c r="L9" i="43" s="1"/>
  <c r="K8" i="43"/>
  <c r="L8" i="43" s="1"/>
  <c r="K7" i="43"/>
  <c r="L7" i="43" s="1"/>
  <c r="K6" i="43"/>
  <c r="L6" i="43" s="1"/>
  <c r="K5" i="43"/>
  <c r="L5" i="43" s="1"/>
  <c r="K374" i="42"/>
  <c r="L374" i="42" s="1"/>
  <c r="K373" i="42"/>
  <c r="L373" i="42" s="1"/>
  <c r="K372" i="42"/>
  <c r="L372" i="42" s="1"/>
  <c r="K370" i="42"/>
  <c r="L370" i="42" s="1"/>
  <c r="K369" i="42"/>
  <c r="L369" i="42" s="1"/>
  <c r="K368" i="42"/>
  <c r="L368" i="42" s="1"/>
  <c r="K367" i="42"/>
  <c r="L367" i="42" s="1"/>
  <c r="K366" i="42"/>
  <c r="L366" i="42" s="1"/>
  <c r="K365" i="42"/>
  <c r="L365" i="42" s="1"/>
  <c r="K364" i="42"/>
  <c r="L364" i="42" s="1"/>
  <c r="K363" i="42"/>
  <c r="L363" i="42" s="1"/>
  <c r="K362" i="42"/>
  <c r="L362" i="42" s="1"/>
  <c r="K361" i="42"/>
  <c r="L361" i="42" s="1"/>
  <c r="K360" i="42"/>
  <c r="L360" i="42" s="1"/>
  <c r="K359" i="42"/>
  <c r="L359" i="42" s="1"/>
  <c r="K358" i="42"/>
  <c r="L358" i="42" s="1"/>
  <c r="K357" i="42"/>
  <c r="L357" i="42" s="1"/>
  <c r="K356" i="42"/>
  <c r="L356" i="42" s="1"/>
  <c r="K355" i="42"/>
  <c r="L355" i="42" s="1"/>
  <c r="K354" i="42"/>
  <c r="L354" i="42" s="1"/>
  <c r="K353" i="42"/>
  <c r="L353" i="42" s="1"/>
  <c r="K352" i="42"/>
  <c r="L352" i="42" s="1"/>
  <c r="K351" i="42"/>
  <c r="L351" i="42" s="1"/>
  <c r="K350" i="42"/>
  <c r="L350" i="42" s="1"/>
  <c r="K349" i="42"/>
  <c r="L349" i="42" s="1"/>
  <c r="K348" i="42"/>
  <c r="L348" i="42" s="1"/>
  <c r="K347" i="42"/>
  <c r="L347" i="42" s="1"/>
  <c r="K346" i="42"/>
  <c r="L346" i="42" s="1"/>
  <c r="K345" i="42"/>
  <c r="L345" i="42" s="1"/>
  <c r="K344" i="42"/>
  <c r="L344" i="42" s="1"/>
  <c r="K343" i="42"/>
  <c r="L343" i="42" s="1"/>
  <c r="K342" i="42"/>
  <c r="L342" i="42" s="1"/>
  <c r="K341" i="42"/>
  <c r="L341" i="42" s="1"/>
  <c r="K340" i="42"/>
  <c r="L340" i="42" s="1"/>
  <c r="K339" i="42"/>
  <c r="L339" i="42" s="1"/>
  <c r="K338" i="42"/>
  <c r="L338" i="42" s="1"/>
  <c r="K337" i="42"/>
  <c r="L337" i="42" s="1"/>
  <c r="K336" i="42"/>
  <c r="L336" i="42" s="1"/>
  <c r="K335" i="42"/>
  <c r="L335" i="42" s="1"/>
  <c r="K334" i="42"/>
  <c r="L334" i="42" s="1"/>
  <c r="K333" i="42"/>
  <c r="L333" i="42" s="1"/>
  <c r="K332" i="42"/>
  <c r="L332" i="42" s="1"/>
  <c r="K331" i="42"/>
  <c r="L331" i="42" s="1"/>
  <c r="K330" i="42"/>
  <c r="L330" i="42" s="1"/>
  <c r="K329" i="42"/>
  <c r="L329" i="42" s="1"/>
  <c r="K328" i="42"/>
  <c r="L328" i="42" s="1"/>
  <c r="K327" i="42"/>
  <c r="L327" i="42" s="1"/>
  <c r="K326" i="42"/>
  <c r="L326" i="42" s="1"/>
  <c r="K325" i="42"/>
  <c r="L325" i="42" s="1"/>
  <c r="K324" i="42"/>
  <c r="L324" i="42" s="1"/>
  <c r="K323" i="42"/>
  <c r="L323" i="42" s="1"/>
  <c r="K322" i="42"/>
  <c r="L322" i="42" s="1"/>
  <c r="K321" i="42"/>
  <c r="L321" i="42" s="1"/>
  <c r="K320" i="42"/>
  <c r="L320" i="42" s="1"/>
  <c r="K319" i="42"/>
  <c r="L319" i="42" s="1"/>
  <c r="K318" i="42"/>
  <c r="L318" i="42" s="1"/>
  <c r="K317" i="42"/>
  <c r="L317" i="42" s="1"/>
  <c r="K316" i="42"/>
  <c r="L316" i="42" s="1"/>
  <c r="K315" i="42"/>
  <c r="L315" i="42" s="1"/>
  <c r="K314" i="42"/>
  <c r="L314" i="42" s="1"/>
  <c r="K313" i="42"/>
  <c r="L313" i="42" s="1"/>
  <c r="K312" i="42"/>
  <c r="L312" i="42" s="1"/>
  <c r="K311" i="42"/>
  <c r="L311" i="42" s="1"/>
  <c r="K310" i="42"/>
  <c r="L310" i="42" s="1"/>
  <c r="K309" i="42"/>
  <c r="L309" i="42" s="1"/>
  <c r="K308" i="42"/>
  <c r="L308" i="42" s="1"/>
  <c r="K307" i="42"/>
  <c r="L307" i="42" s="1"/>
  <c r="K306" i="42"/>
  <c r="L306" i="42" s="1"/>
  <c r="K305" i="42"/>
  <c r="L305" i="42" s="1"/>
  <c r="K304" i="42"/>
  <c r="L304" i="42" s="1"/>
  <c r="K303" i="42"/>
  <c r="L303" i="42" s="1"/>
  <c r="K302" i="42"/>
  <c r="L302" i="42" s="1"/>
  <c r="K301" i="42"/>
  <c r="L301" i="42" s="1"/>
  <c r="K300" i="42"/>
  <c r="L300" i="42" s="1"/>
  <c r="K299" i="42"/>
  <c r="L299" i="42" s="1"/>
  <c r="K298" i="42"/>
  <c r="L298" i="42" s="1"/>
  <c r="K297" i="42"/>
  <c r="L297" i="42" s="1"/>
  <c r="K296" i="42"/>
  <c r="L296" i="42" s="1"/>
  <c r="K295" i="42"/>
  <c r="L295" i="42" s="1"/>
  <c r="K294" i="42"/>
  <c r="L294" i="42" s="1"/>
  <c r="K293" i="42"/>
  <c r="L293" i="42" s="1"/>
  <c r="K292" i="42"/>
  <c r="L292" i="42" s="1"/>
  <c r="K291" i="42"/>
  <c r="L291" i="42" s="1"/>
  <c r="K290" i="42"/>
  <c r="L290" i="42" s="1"/>
  <c r="K289" i="42"/>
  <c r="L289" i="42" s="1"/>
  <c r="K288" i="42"/>
  <c r="L288" i="42" s="1"/>
  <c r="K287" i="42"/>
  <c r="L287" i="42" s="1"/>
  <c r="K286" i="42"/>
  <c r="L286" i="42" s="1"/>
  <c r="K285" i="42"/>
  <c r="L285" i="42" s="1"/>
  <c r="K284" i="42"/>
  <c r="L284" i="42" s="1"/>
  <c r="K283" i="42"/>
  <c r="L283" i="42" s="1"/>
  <c r="K282" i="42"/>
  <c r="L282" i="42" s="1"/>
  <c r="K281" i="42"/>
  <c r="L281" i="42" s="1"/>
  <c r="K280" i="42"/>
  <c r="L280" i="42" s="1"/>
  <c r="K279" i="42"/>
  <c r="L279" i="42" s="1"/>
  <c r="K278" i="42"/>
  <c r="L278" i="42" s="1"/>
  <c r="K277" i="42"/>
  <c r="L277" i="42" s="1"/>
  <c r="K276" i="42"/>
  <c r="L276" i="42" s="1"/>
  <c r="K275" i="42"/>
  <c r="L275" i="42" s="1"/>
  <c r="K274" i="42"/>
  <c r="L274" i="42" s="1"/>
  <c r="K273" i="42"/>
  <c r="L273" i="42" s="1"/>
  <c r="K272" i="42"/>
  <c r="L272" i="42" s="1"/>
  <c r="K271" i="42"/>
  <c r="L271" i="42" s="1"/>
  <c r="K270" i="42"/>
  <c r="L270" i="42" s="1"/>
  <c r="K269" i="42"/>
  <c r="L269" i="42" s="1"/>
  <c r="K268" i="42"/>
  <c r="L268" i="42" s="1"/>
  <c r="K267" i="42"/>
  <c r="L267" i="42" s="1"/>
  <c r="K266" i="42"/>
  <c r="L266" i="42" s="1"/>
  <c r="K265" i="42"/>
  <c r="L265" i="42" s="1"/>
  <c r="K264" i="42"/>
  <c r="L264" i="42" s="1"/>
  <c r="K263" i="42"/>
  <c r="L263" i="42" s="1"/>
  <c r="K262" i="42"/>
  <c r="L262" i="42" s="1"/>
  <c r="K261" i="42"/>
  <c r="L261" i="42" s="1"/>
  <c r="K260" i="42"/>
  <c r="L260" i="42" s="1"/>
  <c r="K259" i="42"/>
  <c r="L259" i="42" s="1"/>
  <c r="K258" i="42"/>
  <c r="L258" i="42" s="1"/>
  <c r="K257" i="42"/>
  <c r="L257" i="42" s="1"/>
  <c r="K256" i="42"/>
  <c r="L256" i="42" s="1"/>
  <c r="K255" i="42"/>
  <c r="L255" i="42" s="1"/>
  <c r="K254" i="42"/>
  <c r="L254" i="42" s="1"/>
  <c r="K253" i="42"/>
  <c r="L253" i="42" s="1"/>
  <c r="K252" i="42"/>
  <c r="L252" i="42" s="1"/>
  <c r="K251" i="42"/>
  <c r="L251" i="42" s="1"/>
  <c r="K250" i="42"/>
  <c r="L250" i="42" s="1"/>
  <c r="K249" i="42"/>
  <c r="L249" i="42" s="1"/>
  <c r="K248" i="42"/>
  <c r="L248" i="42" s="1"/>
  <c r="K247" i="42"/>
  <c r="L247" i="42" s="1"/>
  <c r="K246" i="42"/>
  <c r="L246" i="42" s="1"/>
  <c r="K245" i="42"/>
  <c r="L245" i="42" s="1"/>
  <c r="K244" i="42"/>
  <c r="L244" i="42" s="1"/>
  <c r="K243" i="42"/>
  <c r="L243" i="42" s="1"/>
  <c r="K242" i="42"/>
  <c r="L242" i="42" s="1"/>
  <c r="K241" i="42"/>
  <c r="L241" i="42" s="1"/>
  <c r="K240" i="42"/>
  <c r="L240" i="42" s="1"/>
  <c r="K239" i="42"/>
  <c r="L239" i="42" s="1"/>
  <c r="K238" i="42"/>
  <c r="L238" i="42" s="1"/>
  <c r="K237" i="42"/>
  <c r="L237" i="42" s="1"/>
  <c r="K236" i="42"/>
  <c r="L236" i="42" s="1"/>
  <c r="K235" i="42"/>
  <c r="L235" i="42" s="1"/>
  <c r="K234" i="42"/>
  <c r="L234" i="42" s="1"/>
  <c r="K233" i="42"/>
  <c r="L233" i="42" s="1"/>
  <c r="K232" i="42"/>
  <c r="L232" i="42" s="1"/>
  <c r="K231" i="42"/>
  <c r="L231" i="42" s="1"/>
  <c r="K230" i="42"/>
  <c r="L230" i="42" s="1"/>
  <c r="K229" i="42"/>
  <c r="L229" i="42" s="1"/>
  <c r="K228" i="42"/>
  <c r="L228" i="42" s="1"/>
  <c r="K227" i="42"/>
  <c r="L227" i="42" s="1"/>
  <c r="K226" i="42"/>
  <c r="L226" i="42" s="1"/>
  <c r="K225" i="42"/>
  <c r="L225" i="42" s="1"/>
  <c r="K224" i="42"/>
  <c r="L224" i="42" s="1"/>
  <c r="K223" i="42"/>
  <c r="L223" i="42" s="1"/>
  <c r="K222" i="42"/>
  <c r="L222" i="42" s="1"/>
  <c r="K221" i="42"/>
  <c r="L221" i="42" s="1"/>
  <c r="K220" i="42"/>
  <c r="L220" i="42" s="1"/>
  <c r="K219" i="42"/>
  <c r="L219" i="42" s="1"/>
  <c r="K218" i="42"/>
  <c r="L218" i="42" s="1"/>
  <c r="K217" i="42"/>
  <c r="L217" i="42" s="1"/>
  <c r="K216" i="42"/>
  <c r="L216" i="42" s="1"/>
  <c r="K215" i="42"/>
  <c r="L215" i="42" s="1"/>
  <c r="K214" i="42"/>
  <c r="L214" i="42" s="1"/>
  <c r="K213" i="42"/>
  <c r="L213" i="42" s="1"/>
  <c r="K212" i="42"/>
  <c r="L212" i="42" s="1"/>
  <c r="K211" i="42"/>
  <c r="L211" i="42" s="1"/>
  <c r="K210" i="42"/>
  <c r="L210" i="42" s="1"/>
  <c r="K209" i="42"/>
  <c r="L209" i="42" s="1"/>
  <c r="K208" i="42"/>
  <c r="L208" i="42" s="1"/>
  <c r="K207" i="42"/>
  <c r="L207" i="42" s="1"/>
  <c r="K206" i="42"/>
  <c r="L206" i="42" s="1"/>
  <c r="K205" i="42"/>
  <c r="L205" i="42" s="1"/>
  <c r="K204" i="42"/>
  <c r="L204" i="42" s="1"/>
  <c r="K203" i="42"/>
  <c r="L203" i="42" s="1"/>
  <c r="K202" i="42"/>
  <c r="L202" i="42" s="1"/>
  <c r="K201" i="42"/>
  <c r="L201" i="42" s="1"/>
  <c r="K200" i="42"/>
  <c r="L200" i="42" s="1"/>
  <c r="K199" i="42"/>
  <c r="L199" i="42" s="1"/>
  <c r="K198" i="42"/>
  <c r="L198" i="42" s="1"/>
  <c r="K197" i="42"/>
  <c r="L197" i="42" s="1"/>
  <c r="K196" i="42"/>
  <c r="L196" i="42" s="1"/>
  <c r="K195" i="42"/>
  <c r="L195" i="42" s="1"/>
  <c r="K194" i="42"/>
  <c r="L194" i="42" s="1"/>
  <c r="K193" i="42"/>
  <c r="L193" i="42" s="1"/>
  <c r="K192" i="42"/>
  <c r="L192" i="42" s="1"/>
  <c r="K191" i="42"/>
  <c r="L191" i="42" s="1"/>
  <c r="K190" i="42"/>
  <c r="L190" i="42" s="1"/>
  <c r="K189" i="42"/>
  <c r="L189" i="42" s="1"/>
  <c r="K188" i="42"/>
  <c r="L188" i="42" s="1"/>
  <c r="K187" i="42"/>
  <c r="L187" i="42" s="1"/>
  <c r="K186" i="42"/>
  <c r="L186" i="42" s="1"/>
  <c r="K185" i="42"/>
  <c r="L185" i="42" s="1"/>
  <c r="K184" i="42"/>
  <c r="L184" i="42" s="1"/>
  <c r="K183" i="42"/>
  <c r="L183" i="42" s="1"/>
  <c r="K182" i="42"/>
  <c r="L182" i="42" s="1"/>
  <c r="K181" i="42"/>
  <c r="L181" i="42" s="1"/>
  <c r="K180" i="42"/>
  <c r="L180" i="42" s="1"/>
  <c r="K179" i="42"/>
  <c r="L179" i="42" s="1"/>
  <c r="K178" i="42"/>
  <c r="L178" i="42" s="1"/>
  <c r="K177" i="42"/>
  <c r="L177" i="42" s="1"/>
  <c r="K176" i="42"/>
  <c r="L176" i="42" s="1"/>
  <c r="K175" i="42"/>
  <c r="L175" i="42" s="1"/>
  <c r="K174" i="42"/>
  <c r="L174" i="42" s="1"/>
  <c r="K173" i="42"/>
  <c r="L173" i="42" s="1"/>
  <c r="K172" i="42"/>
  <c r="L172" i="42" s="1"/>
  <c r="K171" i="42"/>
  <c r="L171" i="42" s="1"/>
  <c r="K170" i="42"/>
  <c r="L170" i="42" s="1"/>
  <c r="K169" i="42"/>
  <c r="L169" i="42" s="1"/>
  <c r="K168" i="42"/>
  <c r="L168" i="42" s="1"/>
  <c r="K167" i="42"/>
  <c r="L167" i="42" s="1"/>
  <c r="K166" i="42"/>
  <c r="L166" i="42" s="1"/>
  <c r="K165" i="42"/>
  <c r="L165" i="42" s="1"/>
  <c r="K164" i="42"/>
  <c r="L164" i="42" s="1"/>
  <c r="K163" i="42"/>
  <c r="L163" i="42" s="1"/>
  <c r="K162" i="42"/>
  <c r="L162" i="42" s="1"/>
  <c r="K161" i="42"/>
  <c r="L161" i="42" s="1"/>
  <c r="K160" i="42"/>
  <c r="L160" i="42" s="1"/>
  <c r="K159" i="42"/>
  <c r="L159" i="42" s="1"/>
  <c r="K158" i="42"/>
  <c r="L158" i="42" s="1"/>
  <c r="K157" i="42"/>
  <c r="L157" i="42" s="1"/>
  <c r="K156" i="42"/>
  <c r="L156" i="42" s="1"/>
  <c r="K155" i="42"/>
  <c r="L155" i="42" s="1"/>
  <c r="K154" i="42"/>
  <c r="L154" i="42" s="1"/>
  <c r="K153" i="42"/>
  <c r="L153" i="42" s="1"/>
  <c r="K152" i="42"/>
  <c r="L152" i="42" s="1"/>
  <c r="K151" i="42"/>
  <c r="L151" i="42" s="1"/>
  <c r="K150" i="42"/>
  <c r="L150" i="42" s="1"/>
  <c r="K149" i="42"/>
  <c r="L149" i="42" s="1"/>
  <c r="K148" i="42"/>
  <c r="L148" i="42" s="1"/>
  <c r="K147" i="42"/>
  <c r="L147" i="42" s="1"/>
  <c r="K146" i="42"/>
  <c r="L146" i="42" s="1"/>
  <c r="K145" i="42"/>
  <c r="L145" i="42" s="1"/>
  <c r="K144" i="42"/>
  <c r="L144" i="42" s="1"/>
  <c r="K143" i="42"/>
  <c r="L143" i="42" s="1"/>
  <c r="K142" i="42"/>
  <c r="L142" i="42" s="1"/>
  <c r="K141" i="42"/>
  <c r="L141" i="42" s="1"/>
  <c r="K140" i="42"/>
  <c r="L140" i="42" s="1"/>
  <c r="K139" i="42"/>
  <c r="L139" i="42" s="1"/>
  <c r="K138" i="42"/>
  <c r="L138" i="42" s="1"/>
  <c r="K137" i="42"/>
  <c r="L137" i="42" s="1"/>
  <c r="K136" i="42"/>
  <c r="L136" i="42" s="1"/>
  <c r="K135" i="42"/>
  <c r="L135" i="42" s="1"/>
  <c r="K134" i="42"/>
  <c r="L134" i="42" s="1"/>
  <c r="K133" i="42"/>
  <c r="L133" i="42" s="1"/>
  <c r="K132" i="42"/>
  <c r="L132" i="42" s="1"/>
  <c r="K131" i="42"/>
  <c r="L131" i="42" s="1"/>
  <c r="K130" i="42"/>
  <c r="L130" i="42" s="1"/>
  <c r="K129" i="42"/>
  <c r="L129" i="42" s="1"/>
  <c r="K128" i="42"/>
  <c r="L128" i="42" s="1"/>
  <c r="K127" i="42"/>
  <c r="L127" i="42" s="1"/>
  <c r="K126" i="42"/>
  <c r="L126" i="42" s="1"/>
  <c r="K125" i="42"/>
  <c r="L125" i="42" s="1"/>
  <c r="K124" i="42"/>
  <c r="L124" i="42" s="1"/>
  <c r="K123" i="42"/>
  <c r="L123" i="42" s="1"/>
  <c r="K122" i="42"/>
  <c r="L122" i="42" s="1"/>
  <c r="K121" i="42"/>
  <c r="L121" i="42" s="1"/>
  <c r="K120" i="42"/>
  <c r="L120" i="42" s="1"/>
  <c r="K119" i="42"/>
  <c r="L119" i="42" s="1"/>
  <c r="K118" i="42"/>
  <c r="L118" i="42" s="1"/>
  <c r="K117" i="42"/>
  <c r="L117" i="42" s="1"/>
  <c r="K116" i="42"/>
  <c r="L116" i="42" s="1"/>
  <c r="K115" i="42"/>
  <c r="L115" i="42" s="1"/>
  <c r="K114" i="42"/>
  <c r="L114" i="42" s="1"/>
  <c r="K113" i="42"/>
  <c r="L113" i="42" s="1"/>
  <c r="K112" i="42"/>
  <c r="L112" i="42" s="1"/>
  <c r="K111" i="42"/>
  <c r="L111" i="42" s="1"/>
  <c r="K110" i="42"/>
  <c r="L110" i="42" s="1"/>
  <c r="K109" i="42"/>
  <c r="L109" i="42" s="1"/>
  <c r="K108" i="42"/>
  <c r="L108" i="42" s="1"/>
  <c r="K107" i="42"/>
  <c r="L107" i="42" s="1"/>
  <c r="K106" i="42"/>
  <c r="L106" i="42" s="1"/>
  <c r="K105" i="42"/>
  <c r="L105" i="42" s="1"/>
  <c r="K104" i="42"/>
  <c r="L104" i="42" s="1"/>
  <c r="K103" i="42"/>
  <c r="L103" i="42" s="1"/>
  <c r="K102" i="42"/>
  <c r="L102" i="42" s="1"/>
  <c r="K101" i="42"/>
  <c r="L101" i="42" s="1"/>
  <c r="K100" i="42"/>
  <c r="L100" i="42" s="1"/>
  <c r="K99" i="42"/>
  <c r="L99" i="42" s="1"/>
  <c r="K98" i="42"/>
  <c r="L98" i="42" s="1"/>
  <c r="K97" i="42"/>
  <c r="L97" i="42" s="1"/>
  <c r="K96" i="42"/>
  <c r="L96" i="42" s="1"/>
  <c r="K95" i="42"/>
  <c r="L95" i="42" s="1"/>
  <c r="K94" i="42"/>
  <c r="L94" i="42" s="1"/>
  <c r="K93" i="42"/>
  <c r="L93" i="42" s="1"/>
  <c r="K92" i="42"/>
  <c r="L92" i="42" s="1"/>
  <c r="K91" i="42"/>
  <c r="L91" i="42" s="1"/>
  <c r="K90" i="42"/>
  <c r="L90" i="42" s="1"/>
  <c r="K89" i="42"/>
  <c r="L89" i="42" s="1"/>
  <c r="K88" i="42"/>
  <c r="L88" i="42" s="1"/>
  <c r="K87" i="42"/>
  <c r="L87" i="42" s="1"/>
  <c r="K86" i="42"/>
  <c r="L86" i="42" s="1"/>
  <c r="K85" i="42"/>
  <c r="L85" i="42" s="1"/>
  <c r="K84" i="42"/>
  <c r="L84" i="42" s="1"/>
  <c r="K83" i="42"/>
  <c r="L83" i="42" s="1"/>
  <c r="K82" i="42"/>
  <c r="L82" i="42" s="1"/>
  <c r="K81" i="42"/>
  <c r="L81" i="42" s="1"/>
  <c r="K80" i="42"/>
  <c r="L80" i="42" s="1"/>
  <c r="K79" i="42"/>
  <c r="L79" i="42" s="1"/>
  <c r="K78" i="42"/>
  <c r="L78" i="42" s="1"/>
  <c r="K77" i="42"/>
  <c r="L77" i="42" s="1"/>
  <c r="K76" i="42"/>
  <c r="L76" i="42" s="1"/>
  <c r="K75" i="42"/>
  <c r="L75" i="42" s="1"/>
  <c r="K74" i="42"/>
  <c r="L74" i="42" s="1"/>
  <c r="K73" i="42"/>
  <c r="L73" i="42" s="1"/>
  <c r="K72" i="42"/>
  <c r="L72" i="42" s="1"/>
  <c r="K71" i="42"/>
  <c r="L71" i="42" s="1"/>
  <c r="K70" i="42"/>
  <c r="L70" i="42" s="1"/>
  <c r="K69" i="42"/>
  <c r="L69" i="42" s="1"/>
  <c r="K68" i="42"/>
  <c r="L68" i="42" s="1"/>
  <c r="K67" i="42"/>
  <c r="L67" i="42" s="1"/>
  <c r="K66" i="42"/>
  <c r="L66" i="42" s="1"/>
  <c r="K65" i="42"/>
  <c r="L65" i="42" s="1"/>
  <c r="K64" i="42"/>
  <c r="L64" i="42" s="1"/>
  <c r="K63" i="42"/>
  <c r="L63" i="42" s="1"/>
  <c r="K62" i="42"/>
  <c r="L62" i="42" s="1"/>
  <c r="K61" i="42"/>
  <c r="L61" i="42" s="1"/>
  <c r="K60" i="42"/>
  <c r="L60" i="42" s="1"/>
  <c r="K59" i="42"/>
  <c r="L59" i="42" s="1"/>
  <c r="K58" i="42"/>
  <c r="L58" i="42" s="1"/>
  <c r="K57" i="42"/>
  <c r="L57" i="42" s="1"/>
  <c r="K56" i="42"/>
  <c r="L56" i="42" s="1"/>
  <c r="K55" i="42"/>
  <c r="L55" i="42" s="1"/>
  <c r="K54" i="42"/>
  <c r="L54" i="42" s="1"/>
  <c r="K53" i="42"/>
  <c r="L53" i="42" s="1"/>
  <c r="K52" i="42"/>
  <c r="L52" i="42" s="1"/>
  <c r="K51" i="42"/>
  <c r="L51" i="42" s="1"/>
  <c r="K50" i="42"/>
  <c r="L50" i="42" s="1"/>
  <c r="K49" i="42"/>
  <c r="L49" i="42" s="1"/>
  <c r="K48" i="42"/>
  <c r="L48" i="42" s="1"/>
  <c r="K47" i="42"/>
  <c r="L47" i="42" s="1"/>
  <c r="K46" i="42"/>
  <c r="L46" i="42" s="1"/>
  <c r="K45" i="42"/>
  <c r="L45" i="42" s="1"/>
  <c r="K44" i="42"/>
  <c r="L44" i="42" s="1"/>
  <c r="K43" i="42"/>
  <c r="L43" i="42" s="1"/>
  <c r="K42" i="42"/>
  <c r="L42" i="42" s="1"/>
  <c r="K41" i="42"/>
  <c r="L41" i="42" s="1"/>
  <c r="K40" i="42"/>
  <c r="L40" i="42" s="1"/>
  <c r="K39" i="42"/>
  <c r="L39" i="42" s="1"/>
  <c r="K38" i="42"/>
  <c r="L38" i="42" s="1"/>
  <c r="K37" i="42"/>
  <c r="L37" i="42" s="1"/>
  <c r="K36" i="42"/>
  <c r="L36" i="42" s="1"/>
  <c r="K35" i="42"/>
  <c r="L35" i="42" s="1"/>
  <c r="K34" i="42"/>
  <c r="L34" i="42" s="1"/>
  <c r="K33" i="42"/>
  <c r="L33" i="42" s="1"/>
  <c r="K32" i="42"/>
  <c r="L32" i="42" s="1"/>
  <c r="K31" i="42"/>
  <c r="L31" i="42" s="1"/>
  <c r="K30" i="42"/>
  <c r="L30" i="42" s="1"/>
  <c r="K29" i="42"/>
  <c r="L29" i="42" s="1"/>
  <c r="K28" i="42"/>
  <c r="L28" i="42" s="1"/>
  <c r="K27" i="42"/>
  <c r="L27" i="42" s="1"/>
  <c r="K26" i="42"/>
  <c r="L26" i="42" s="1"/>
  <c r="K25" i="42"/>
  <c r="L25" i="42" s="1"/>
  <c r="K24" i="42"/>
  <c r="L24" i="42" s="1"/>
  <c r="K23" i="42"/>
  <c r="L23" i="42" s="1"/>
  <c r="K22" i="42"/>
  <c r="L22" i="42" s="1"/>
  <c r="K21" i="42"/>
  <c r="L21" i="42" s="1"/>
  <c r="K20" i="42"/>
  <c r="L20" i="42" s="1"/>
  <c r="K19" i="42"/>
  <c r="L19" i="42" s="1"/>
  <c r="K18" i="42"/>
  <c r="L18" i="42" s="1"/>
  <c r="K17" i="42"/>
  <c r="L17" i="42" s="1"/>
  <c r="K16" i="42"/>
  <c r="L16" i="42" s="1"/>
  <c r="K15" i="42"/>
  <c r="L15" i="42" s="1"/>
  <c r="K14" i="42"/>
  <c r="L14" i="42" s="1"/>
  <c r="K13" i="42"/>
  <c r="L13" i="42" s="1"/>
  <c r="K12" i="42"/>
  <c r="L12" i="42" s="1"/>
  <c r="K11" i="42"/>
  <c r="L11" i="42" s="1"/>
  <c r="K10" i="42"/>
  <c r="L10" i="42" s="1"/>
  <c r="K9" i="42"/>
  <c r="L9" i="42" s="1"/>
  <c r="K8" i="42"/>
  <c r="L8" i="42" s="1"/>
  <c r="K7" i="42"/>
  <c r="L7" i="42" s="1"/>
  <c r="K6" i="42"/>
  <c r="L6" i="42" s="1"/>
  <c r="K5" i="42"/>
  <c r="L5" i="42" s="1"/>
  <c r="K44" i="41"/>
  <c r="L44" i="41" s="1"/>
  <c r="K43" i="41"/>
  <c r="L43" i="41" s="1"/>
  <c r="K42" i="41"/>
  <c r="L42" i="41" s="1"/>
  <c r="K41" i="41"/>
  <c r="L41" i="41" s="1"/>
  <c r="K40" i="41"/>
  <c r="L40" i="41" s="1"/>
  <c r="K39" i="41"/>
  <c r="L39" i="41" s="1"/>
  <c r="K38" i="41"/>
  <c r="L38" i="41" s="1"/>
  <c r="K37" i="41"/>
  <c r="L37" i="41" s="1"/>
  <c r="K36" i="41"/>
  <c r="L36" i="41" s="1"/>
  <c r="K35" i="41"/>
  <c r="L35" i="41" s="1"/>
  <c r="K34" i="41"/>
  <c r="L34" i="41" s="1"/>
  <c r="K33" i="41"/>
  <c r="L33" i="41" s="1"/>
  <c r="K32" i="41"/>
  <c r="L32" i="41" s="1"/>
  <c r="K31" i="41"/>
  <c r="L31" i="41" s="1"/>
  <c r="K30" i="41"/>
  <c r="L30" i="41" s="1"/>
  <c r="K29" i="41"/>
  <c r="L29" i="41" s="1"/>
  <c r="K28" i="41"/>
  <c r="L28" i="41" s="1"/>
  <c r="K27" i="41"/>
  <c r="L27" i="41" s="1"/>
  <c r="K26" i="41"/>
  <c r="L26" i="41" s="1"/>
  <c r="K25" i="41"/>
  <c r="L25" i="41" s="1"/>
  <c r="K24" i="41"/>
  <c r="L24" i="41" s="1"/>
  <c r="K23" i="41"/>
  <c r="L23" i="41" s="1"/>
  <c r="K22" i="41"/>
  <c r="L22" i="41" s="1"/>
  <c r="K21" i="41"/>
  <c r="L21" i="41" s="1"/>
  <c r="K20" i="41"/>
  <c r="L20" i="41" s="1"/>
  <c r="K19" i="41"/>
  <c r="L19" i="41" s="1"/>
  <c r="K18" i="41"/>
  <c r="L18" i="41" s="1"/>
  <c r="K17" i="41"/>
  <c r="L17" i="41" s="1"/>
  <c r="K16" i="41"/>
  <c r="L16" i="41" s="1"/>
  <c r="K15" i="41"/>
  <c r="L15" i="41" s="1"/>
  <c r="K14" i="41"/>
  <c r="L14" i="41" s="1"/>
  <c r="K13" i="41"/>
  <c r="L13" i="41" s="1"/>
  <c r="K12" i="41"/>
  <c r="L12" i="41" s="1"/>
  <c r="K11" i="41"/>
  <c r="L11" i="41" s="1"/>
  <c r="K10" i="41"/>
  <c r="L10" i="41" s="1"/>
  <c r="K9" i="41"/>
  <c r="L9" i="41" s="1"/>
  <c r="K8" i="41"/>
  <c r="L8" i="41" s="1"/>
  <c r="K7" i="41"/>
  <c r="L7" i="41" s="1"/>
  <c r="K6" i="41"/>
  <c r="L6" i="41" s="1"/>
  <c r="K5" i="41"/>
  <c r="L5" i="41" s="1"/>
  <c r="L49" i="40"/>
  <c r="L48" i="40"/>
  <c r="L47" i="40"/>
  <c r="L46" i="40"/>
  <c r="L45" i="40"/>
  <c r="K44" i="40"/>
  <c r="L44" i="40" s="1"/>
  <c r="K43" i="40"/>
  <c r="L43" i="40" s="1"/>
  <c r="K42" i="40"/>
  <c r="L42" i="40" s="1"/>
  <c r="K41" i="40"/>
  <c r="L41" i="40" s="1"/>
  <c r="K40" i="40"/>
  <c r="L40" i="40" s="1"/>
  <c r="K39" i="40"/>
  <c r="L39" i="40" s="1"/>
  <c r="K38" i="40"/>
  <c r="L38" i="40" s="1"/>
  <c r="K37" i="40"/>
  <c r="L37" i="40" s="1"/>
  <c r="K36" i="40"/>
  <c r="L36" i="40" s="1"/>
  <c r="K35" i="40"/>
  <c r="L35" i="40" s="1"/>
  <c r="K34" i="40"/>
  <c r="L34" i="40" s="1"/>
  <c r="K33" i="40"/>
  <c r="L33" i="40" s="1"/>
  <c r="K32" i="40"/>
  <c r="L32" i="40" s="1"/>
  <c r="K31" i="40"/>
  <c r="L31" i="40" s="1"/>
  <c r="K30" i="40"/>
  <c r="L30" i="40" s="1"/>
  <c r="K29" i="40"/>
  <c r="L29" i="40" s="1"/>
  <c r="K28" i="40"/>
  <c r="L28" i="40" s="1"/>
  <c r="K27" i="40"/>
  <c r="L27" i="40" s="1"/>
  <c r="K26" i="40"/>
  <c r="L26" i="40" s="1"/>
  <c r="K25" i="40"/>
  <c r="L25" i="40" s="1"/>
  <c r="K24" i="40"/>
  <c r="L24" i="40" s="1"/>
  <c r="K23" i="40"/>
  <c r="L23" i="40" s="1"/>
  <c r="K22" i="40"/>
  <c r="L22" i="40" s="1"/>
  <c r="K21" i="40"/>
  <c r="L21" i="40" s="1"/>
  <c r="K20" i="40"/>
  <c r="L20" i="40" s="1"/>
  <c r="K19" i="40"/>
  <c r="L19" i="40" s="1"/>
  <c r="K18" i="40"/>
  <c r="L18" i="40" s="1"/>
  <c r="K17" i="40"/>
  <c r="L17" i="40" s="1"/>
  <c r="K16" i="40"/>
  <c r="L16" i="40" s="1"/>
  <c r="K15" i="40"/>
  <c r="L15" i="40" s="1"/>
  <c r="K14" i="40"/>
  <c r="L14" i="40" s="1"/>
  <c r="K13" i="40"/>
  <c r="L13" i="40" s="1"/>
  <c r="K12" i="40"/>
  <c r="L12" i="40" s="1"/>
  <c r="K11" i="40"/>
  <c r="L11" i="40" s="1"/>
  <c r="K10" i="40"/>
  <c r="L10" i="40" s="1"/>
  <c r="K9" i="40"/>
  <c r="L9" i="40" s="1"/>
  <c r="K8" i="40"/>
  <c r="L8" i="40" s="1"/>
  <c r="K7" i="40"/>
  <c r="L7" i="40" s="1"/>
  <c r="K6" i="40"/>
  <c r="L6" i="40" s="1"/>
  <c r="K5" i="40"/>
  <c r="L5" i="40" s="1"/>
  <c r="L379" i="38" l="1"/>
  <c r="L378" i="38"/>
  <c r="L377" i="38"/>
  <c r="L376" i="38"/>
  <c r="L375" i="38"/>
  <c r="K374" i="38"/>
  <c r="L374" i="38" s="1"/>
  <c r="K373" i="38"/>
  <c r="L373" i="38" s="1"/>
  <c r="K372" i="38"/>
  <c r="L372" i="38" s="1"/>
  <c r="K371" i="38"/>
  <c r="L371" i="38" s="1"/>
  <c r="K370" i="38"/>
  <c r="L370" i="38" s="1"/>
  <c r="K369" i="38"/>
  <c r="L369" i="38" s="1"/>
  <c r="K368" i="38"/>
  <c r="L368" i="38" s="1"/>
  <c r="K367" i="38"/>
  <c r="L367" i="38" s="1"/>
  <c r="K366" i="38"/>
  <c r="L366" i="38" s="1"/>
  <c r="K365" i="38"/>
  <c r="L365" i="38" s="1"/>
  <c r="K364" i="38"/>
  <c r="L364" i="38" s="1"/>
  <c r="K363" i="38"/>
  <c r="L363" i="38" s="1"/>
  <c r="K362" i="38"/>
  <c r="L362" i="38" s="1"/>
  <c r="K361" i="38"/>
  <c r="L361" i="38" s="1"/>
  <c r="K360" i="38"/>
  <c r="L360" i="38" s="1"/>
  <c r="K359" i="38"/>
  <c r="L359" i="38" s="1"/>
  <c r="K358" i="38"/>
  <c r="L358" i="38" s="1"/>
  <c r="K357" i="38"/>
  <c r="L357" i="38" s="1"/>
  <c r="K356" i="38"/>
  <c r="L356" i="38" s="1"/>
  <c r="K355" i="38"/>
  <c r="L355" i="38" s="1"/>
  <c r="K354" i="38"/>
  <c r="L354" i="38" s="1"/>
  <c r="K353" i="38"/>
  <c r="L353" i="38" s="1"/>
  <c r="K352" i="38"/>
  <c r="L352" i="38" s="1"/>
  <c r="K351" i="38"/>
  <c r="L351" i="38" s="1"/>
  <c r="K350" i="38"/>
  <c r="L350" i="38" s="1"/>
  <c r="K349" i="38"/>
  <c r="L349" i="38" s="1"/>
  <c r="K348" i="38"/>
  <c r="L348" i="38" s="1"/>
  <c r="K347" i="38"/>
  <c r="L347" i="38" s="1"/>
  <c r="K346" i="38"/>
  <c r="L346" i="38" s="1"/>
  <c r="K345" i="38"/>
  <c r="L345" i="38" s="1"/>
  <c r="K344" i="38"/>
  <c r="L344" i="38" s="1"/>
  <c r="K343" i="38"/>
  <c r="L343" i="38" s="1"/>
  <c r="K342" i="38"/>
  <c r="L342" i="38" s="1"/>
  <c r="K341" i="38"/>
  <c r="L341" i="38" s="1"/>
  <c r="K340" i="38"/>
  <c r="L340" i="38" s="1"/>
  <c r="K339" i="38"/>
  <c r="L339" i="38" s="1"/>
  <c r="K338" i="38"/>
  <c r="L338" i="38" s="1"/>
  <c r="K337" i="38"/>
  <c r="L337" i="38" s="1"/>
  <c r="K336" i="38"/>
  <c r="L336" i="38" s="1"/>
  <c r="K335" i="38"/>
  <c r="L335" i="38" s="1"/>
  <c r="K334" i="38"/>
  <c r="L334" i="38" s="1"/>
  <c r="K333" i="38"/>
  <c r="L333" i="38" s="1"/>
  <c r="K332" i="38"/>
  <c r="L332" i="38" s="1"/>
  <c r="K331" i="38"/>
  <c r="L331" i="38" s="1"/>
  <c r="K330" i="38"/>
  <c r="L330" i="38" s="1"/>
  <c r="K329" i="38"/>
  <c r="L329" i="38" s="1"/>
  <c r="K328" i="38"/>
  <c r="L328" i="38" s="1"/>
  <c r="K327" i="38"/>
  <c r="L327" i="38" s="1"/>
  <c r="K326" i="38"/>
  <c r="L326" i="38" s="1"/>
  <c r="K325" i="38"/>
  <c r="L325" i="38" s="1"/>
  <c r="K324" i="38"/>
  <c r="L324" i="38" s="1"/>
  <c r="K323" i="38"/>
  <c r="L323" i="38" s="1"/>
  <c r="K322" i="38"/>
  <c r="L322" i="38" s="1"/>
  <c r="K321" i="38"/>
  <c r="L321" i="38" s="1"/>
  <c r="K320" i="38"/>
  <c r="L320" i="38" s="1"/>
  <c r="K319" i="38"/>
  <c r="L319" i="38" s="1"/>
  <c r="K318" i="38"/>
  <c r="L318" i="38" s="1"/>
  <c r="K317" i="38"/>
  <c r="L317" i="38" s="1"/>
  <c r="K316" i="38"/>
  <c r="L316" i="38" s="1"/>
  <c r="K315" i="38"/>
  <c r="L315" i="38" s="1"/>
  <c r="K314" i="38"/>
  <c r="L314" i="38" s="1"/>
  <c r="K313" i="38"/>
  <c r="L313" i="38" s="1"/>
  <c r="K312" i="38"/>
  <c r="L312" i="38" s="1"/>
  <c r="K311" i="38"/>
  <c r="L311" i="38" s="1"/>
  <c r="K310" i="38"/>
  <c r="L310" i="38" s="1"/>
  <c r="K309" i="38"/>
  <c r="L309" i="38" s="1"/>
  <c r="K308" i="38"/>
  <c r="L308" i="38" s="1"/>
  <c r="K307" i="38"/>
  <c r="L307" i="38" s="1"/>
  <c r="K306" i="38"/>
  <c r="L306" i="38" s="1"/>
  <c r="K305" i="38"/>
  <c r="L305" i="38" s="1"/>
  <c r="K304" i="38"/>
  <c r="L304" i="38" s="1"/>
  <c r="K303" i="38"/>
  <c r="L303" i="38" s="1"/>
  <c r="K302" i="38"/>
  <c r="L302" i="38" s="1"/>
  <c r="K301" i="38"/>
  <c r="L301" i="38" s="1"/>
  <c r="K300" i="38"/>
  <c r="L300" i="38" s="1"/>
  <c r="K299" i="38"/>
  <c r="L299" i="38" s="1"/>
  <c r="K298" i="38"/>
  <c r="L298" i="38" s="1"/>
  <c r="K297" i="38"/>
  <c r="L297" i="38" s="1"/>
  <c r="K296" i="38"/>
  <c r="L296" i="38" s="1"/>
  <c r="K295" i="38"/>
  <c r="L295" i="38" s="1"/>
  <c r="K294" i="38"/>
  <c r="L294" i="38" s="1"/>
  <c r="K293" i="38"/>
  <c r="L293" i="38" s="1"/>
  <c r="K292" i="38"/>
  <c r="L292" i="38" s="1"/>
  <c r="K291" i="38"/>
  <c r="L291" i="38" s="1"/>
  <c r="K290" i="38"/>
  <c r="L290" i="38" s="1"/>
  <c r="K289" i="38"/>
  <c r="L289" i="38" s="1"/>
  <c r="K288" i="38"/>
  <c r="L288" i="38" s="1"/>
  <c r="K287" i="38"/>
  <c r="L287" i="38" s="1"/>
  <c r="K286" i="38"/>
  <c r="L286" i="38" s="1"/>
  <c r="K285" i="38"/>
  <c r="L285" i="38" s="1"/>
  <c r="K284" i="38"/>
  <c r="L284" i="38" s="1"/>
  <c r="K283" i="38"/>
  <c r="L283" i="38" s="1"/>
  <c r="K282" i="38"/>
  <c r="L282" i="38" s="1"/>
  <c r="K281" i="38"/>
  <c r="L281" i="38" s="1"/>
  <c r="K280" i="38"/>
  <c r="L280" i="38" s="1"/>
  <c r="K279" i="38"/>
  <c r="L279" i="38" s="1"/>
  <c r="K278" i="38"/>
  <c r="L278" i="38" s="1"/>
  <c r="K277" i="38"/>
  <c r="L277" i="38" s="1"/>
  <c r="K276" i="38"/>
  <c r="L276" i="38" s="1"/>
  <c r="K275" i="38"/>
  <c r="L275" i="38" s="1"/>
  <c r="K274" i="38"/>
  <c r="L274" i="38" s="1"/>
  <c r="K273" i="38"/>
  <c r="L273" i="38" s="1"/>
  <c r="K272" i="38"/>
  <c r="L272" i="38" s="1"/>
  <c r="K271" i="38"/>
  <c r="L271" i="38" s="1"/>
  <c r="K270" i="38"/>
  <c r="L270" i="38" s="1"/>
  <c r="K269" i="38"/>
  <c r="L269" i="38" s="1"/>
  <c r="K268" i="38"/>
  <c r="L268" i="38" s="1"/>
  <c r="K267" i="38"/>
  <c r="L267" i="38" s="1"/>
  <c r="K266" i="38"/>
  <c r="L266" i="38" s="1"/>
  <c r="K265" i="38"/>
  <c r="L265" i="38" s="1"/>
  <c r="K264" i="38"/>
  <c r="L264" i="38" s="1"/>
  <c r="K263" i="38"/>
  <c r="L263" i="38" s="1"/>
  <c r="K262" i="38"/>
  <c r="L262" i="38" s="1"/>
  <c r="K261" i="38"/>
  <c r="L261" i="38" s="1"/>
  <c r="K260" i="38"/>
  <c r="L260" i="38" s="1"/>
  <c r="K259" i="38"/>
  <c r="L259" i="38" s="1"/>
  <c r="K258" i="38"/>
  <c r="L258" i="38" s="1"/>
  <c r="K257" i="38"/>
  <c r="L257" i="38" s="1"/>
  <c r="K256" i="38"/>
  <c r="L256" i="38" s="1"/>
  <c r="K255" i="38"/>
  <c r="L255" i="38" s="1"/>
  <c r="K254" i="38"/>
  <c r="L254" i="38" s="1"/>
  <c r="K253" i="38"/>
  <c r="L253" i="38" s="1"/>
  <c r="K252" i="38"/>
  <c r="L252" i="38" s="1"/>
  <c r="K251" i="38"/>
  <c r="L251" i="38" s="1"/>
  <c r="K250" i="38"/>
  <c r="L250" i="38" s="1"/>
  <c r="K249" i="38"/>
  <c r="L249" i="38" s="1"/>
  <c r="K248" i="38"/>
  <c r="L248" i="38" s="1"/>
  <c r="K247" i="38"/>
  <c r="L247" i="38" s="1"/>
  <c r="K246" i="38"/>
  <c r="L246" i="38" s="1"/>
  <c r="K245" i="38"/>
  <c r="L245" i="38" s="1"/>
  <c r="K244" i="38"/>
  <c r="L244" i="38" s="1"/>
  <c r="K243" i="38"/>
  <c r="L243" i="38" s="1"/>
  <c r="K242" i="38"/>
  <c r="L242" i="38" s="1"/>
  <c r="K241" i="38"/>
  <c r="L241" i="38" s="1"/>
  <c r="K240" i="38"/>
  <c r="L240" i="38" s="1"/>
  <c r="K239" i="38"/>
  <c r="L239" i="38" s="1"/>
  <c r="K238" i="38"/>
  <c r="L238" i="38" s="1"/>
  <c r="K237" i="38"/>
  <c r="L237" i="38" s="1"/>
  <c r="K236" i="38"/>
  <c r="L236" i="38" s="1"/>
  <c r="K235" i="38"/>
  <c r="L235" i="38" s="1"/>
  <c r="K234" i="38"/>
  <c r="L234" i="38" s="1"/>
  <c r="K233" i="38"/>
  <c r="L233" i="38" s="1"/>
  <c r="K232" i="38"/>
  <c r="L232" i="38" s="1"/>
  <c r="K231" i="38"/>
  <c r="L231" i="38" s="1"/>
  <c r="K230" i="38"/>
  <c r="L230" i="38" s="1"/>
  <c r="K229" i="38"/>
  <c r="L229" i="38" s="1"/>
  <c r="K228" i="38"/>
  <c r="L228" i="38" s="1"/>
  <c r="K227" i="38"/>
  <c r="L227" i="38" s="1"/>
  <c r="K226" i="38"/>
  <c r="L226" i="38" s="1"/>
  <c r="K225" i="38"/>
  <c r="L225" i="38" s="1"/>
  <c r="K224" i="38"/>
  <c r="L224" i="38" s="1"/>
  <c r="K223" i="38"/>
  <c r="L223" i="38" s="1"/>
  <c r="K222" i="38"/>
  <c r="L222" i="38" s="1"/>
  <c r="K221" i="38"/>
  <c r="L221" i="38" s="1"/>
  <c r="K220" i="38"/>
  <c r="L220" i="38" s="1"/>
  <c r="K219" i="38"/>
  <c r="L219" i="38" s="1"/>
  <c r="K218" i="38"/>
  <c r="L218" i="38" s="1"/>
  <c r="K217" i="38"/>
  <c r="L217" i="38" s="1"/>
  <c r="K216" i="38"/>
  <c r="L216" i="38" s="1"/>
  <c r="K215" i="38"/>
  <c r="L215" i="38" s="1"/>
  <c r="K214" i="38"/>
  <c r="L214" i="38" s="1"/>
  <c r="K213" i="38"/>
  <c r="L213" i="38" s="1"/>
  <c r="K212" i="38"/>
  <c r="L212" i="38" s="1"/>
  <c r="K211" i="38"/>
  <c r="L211" i="38" s="1"/>
  <c r="K210" i="38"/>
  <c r="L210" i="38" s="1"/>
  <c r="K209" i="38"/>
  <c r="L209" i="38" s="1"/>
  <c r="K208" i="38"/>
  <c r="L208" i="38" s="1"/>
  <c r="K207" i="38"/>
  <c r="L207" i="38" s="1"/>
  <c r="K206" i="38"/>
  <c r="L206" i="38" s="1"/>
  <c r="K205" i="38"/>
  <c r="L205" i="38" s="1"/>
  <c r="K204" i="38"/>
  <c r="L204" i="38" s="1"/>
  <c r="K203" i="38"/>
  <c r="L203" i="38" s="1"/>
  <c r="K202" i="38"/>
  <c r="L202" i="38" s="1"/>
  <c r="K201" i="38"/>
  <c r="L201" i="38" s="1"/>
  <c r="K200" i="38"/>
  <c r="L200" i="38" s="1"/>
  <c r="K199" i="38"/>
  <c r="L199" i="38" s="1"/>
  <c r="K198" i="38"/>
  <c r="L198" i="38" s="1"/>
  <c r="K197" i="38"/>
  <c r="L197" i="38" s="1"/>
  <c r="K196" i="38"/>
  <c r="L196" i="38" s="1"/>
  <c r="K195" i="38"/>
  <c r="L195" i="38" s="1"/>
  <c r="K194" i="38"/>
  <c r="L194" i="38" s="1"/>
  <c r="K193" i="38"/>
  <c r="L193" i="38" s="1"/>
  <c r="K192" i="38"/>
  <c r="L192" i="38" s="1"/>
  <c r="K191" i="38"/>
  <c r="L191" i="38" s="1"/>
  <c r="K190" i="38"/>
  <c r="L190" i="38" s="1"/>
  <c r="K189" i="38"/>
  <c r="L189" i="38" s="1"/>
  <c r="K188" i="38"/>
  <c r="L188" i="38" s="1"/>
  <c r="K187" i="38"/>
  <c r="L187" i="38" s="1"/>
  <c r="K186" i="38"/>
  <c r="L186" i="38" s="1"/>
  <c r="K185" i="38"/>
  <c r="L185" i="38" s="1"/>
  <c r="K184" i="38"/>
  <c r="L184" i="38" s="1"/>
  <c r="K183" i="38"/>
  <c r="L183" i="38" s="1"/>
  <c r="K182" i="38"/>
  <c r="L182" i="38" s="1"/>
  <c r="K181" i="38"/>
  <c r="L181" i="38" s="1"/>
  <c r="K180" i="38"/>
  <c r="L180" i="38" s="1"/>
  <c r="K179" i="38"/>
  <c r="L179" i="38" s="1"/>
  <c r="K178" i="38"/>
  <c r="L178" i="38" s="1"/>
  <c r="K177" i="38"/>
  <c r="L177" i="38" s="1"/>
  <c r="K176" i="38"/>
  <c r="L176" i="38" s="1"/>
  <c r="K175" i="38"/>
  <c r="L175" i="38" s="1"/>
  <c r="K174" i="38"/>
  <c r="L174" i="38" s="1"/>
  <c r="K173" i="38"/>
  <c r="L173" i="38" s="1"/>
  <c r="K172" i="38"/>
  <c r="L172" i="38" s="1"/>
  <c r="K171" i="38"/>
  <c r="L171" i="38" s="1"/>
  <c r="K170" i="38"/>
  <c r="L170" i="38" s="1"/>
  <c r="K169" i="38"/>
  <c r="L169" i="38" s="1"/>
  <c r="K168" i="38"/>
  <c r="L168" i="38" s="1"/>
  <c r="K167" i="38"/>
  <c r="L167" i="38" s="1"/>
  <c r="K166" i="38"/>
  <c r="L166" i="38" s="1"/>
  <c r="K165" i="38"/>
  <c r="L165" i="38" s="1"/>
  <c r="K164" i="38"/>
  <c r="L164" i="38" s="1"/>
  <c r="K163" i="38"/>
  <c r="L163" i="38" s="1"/>
  <c r="K162" i="38"/>
  <c r="L162" i="38" s="1"/>
  <c r="K161" i="38"/>
  <c r="L161" i="38" s="1"/>
  <c r="K160" i="38"/>
  <c r="L160" i="38" s="1"/>
  <c r="K159" i="38"/>
  <c r="L159" i="38" s="1"/>
  <c r="K158" i="38"/>
  <c r="L158" i="38" s="1"/>
  <c r="K157" i="38"/>
  <c r="L157" i="38" s="1"/>
  <c r="K156" i="38"/>
  <c r="L156" i="38" s="1"/>
  <c r="K155" i="38"/>
  <c r="L155" i="38" s="1"/>
  <c r="K154" i="38"/>
  <c r="L154" i="38" s="1"/>
  <c r="K153" i="38"/>
  <c r="L153" i="38" s="1"/>
  <c r="K152" i="38"/>
  <c r="L152" i="38" s="1"/>
  <c r="K151" i="38"/>
  <c r="L151" i="38" s="1"/>
  <c r="K150" i="38"/>
  <c r="L150" i="38" s="1"/>
  <c r="K149" i="38"/>
  <c r="L149" i="38" s="1"/>
  <c r="K148" i="38"/>
  <c r="L148" i="38" s="1"/>
  <c r="K147" i="38"/>
  <c r="L147" i="38" s="1"/>
  <c r="K146" i="38"/>
  <c r="L146" i="38" s="1"/>
  <c r="K145" i="38"/>
  <c r="L145" i="38" s="1"/>
  <c r="K144" i="38"/>
  <c r="L144" i="38" s="1"/>
  <c r="K143" i="38"/>
  <c r="L143" i="38" s="1"/>
  <c r="K142" i="38"/>
  <c r="L142" i="38" s="1"/>
  <c r="K141" i="38"/>
  <c r="L141" i="38" s="1"/>
  <c r="K140" i="38"/>
  <c r="L140" i="38" s="1"/>
  <c r="K139" i="38"/>
  <c r="L139" i="38" s="1"/>
  <c r="K138" i="38"/>
  <c r="L138" i="38" s="1"/>
  <c r="K137" i="38"/>
  <c r="L137" i="38" s="1"/>
  <c r="K136" i="38"/>
  <c r="L136" i="38" s="1"/>
  <c r="K135" i="38"/>
  <c r="L135" i="38" s="1"/>
  <c r="K134" i="38"/>
  <c r="L134" i="38" s="1"/>
  <c r="K133" i="38"/>
  <c r="L133" i="38" s="1"/>
  <c r="K132" i="38"/>
  <c r="L132" i="38" s="1"/>
  <c r="K131" i="38"/>
  <c r="L131" i="38" s="1"/>
  <c r="K130" i="38"/>
  <c r="L130" i="38" s="1"/>
  <c r="K129" i="38"/>
  <c r="L129" i="38" s="1"/>
  <c r="K128" i="38"/>
  <c r="L128" i="38" s="1"/>
  <c r="K127" i="38"/>
  <c r="L127" i="38" s="1"/>
  <c r="K126" i="38"/>
  <c r="L126" i="38" s="1"/>
  <c r="K125" i="38"/>
  <c r="L125" i="38" s="1"/>
  <c r="K124" i="38"/>
  <c r="L124" i="38" s="1"/>
  <c r="K123" i="38"/>
  <c r="L123" i="38" s="1"/>
  <c r="K122" i="38"/>
  <c r="L122" i="38" s="1"/>
  <c r="K121" i="38"/>
  <c r="L121" i="38" s="1"/>
  <c r="K120" i="38"/>
  <c r="L120" i="38" s="1"/>
  <c r="K119" i="38"/>
  <c r="L119" i="38" s="1"/>
  <c r="K118" i="38"/>
  <c r="L118" i="38" s="1"/>
  <c r="K117" i="38"/>
  <c r="L117" i="38" s="1"/>
  <c r="K116" i="38"/>
  <c r="L116" i="38" s="1"/>
  <c r="K115" i="38"/>
  <c r="L115" i="38" s="1"/>
  <c r="K114" i="38"/>
  <c r="L114" i="38" s="1"/>
  <c r="K113" i="38"/>
  <c r="L113" i="38" s="1"/>
  <c r="K112" i="38"/>
  <c r="L112" i="38" s="1"/>
  <c r="K111" i="38"/>
  <c r="L111" i="38" s="1"/>
  <c r="K110" i="38"/>
  <c r="L110" i="38" s="1"/>
  <c r="K109" i="38"/>
  <c r="L109" i="38" s="1"/>
  <c r="K108" i="38"/>
  <c r="L108" i="38" s="1"/>
  <c r="K107" i="38"/>
  <c r="L107" i="38" s="1"/>
  <c r="K106" i="38"/>
  <c r="L106" i="38" s="1"/>
  <c r="K105" i="38"/>
  <c r="L105" i="38" s="1"/>
  <c r="K104" i="38"/>
  <c r="L104" i="38" s="1"/>
  <c r="K103" i="38"/>
  <c r="L103" i="38" s="1"/>
  <c r="K102" i="38"/>
  <c r="L102" i="38" s="1"/>
  <c r="K101" i="38"/>
  <c r="L101" i="38" s="1"/>
  <c r="K100" i="38"/>
  <c r="L100" i="38" s="1"/>
  <c r="K99" i="38"/>
  <c r="L99" i="38" s="1"/>
  <c r="K98" i="38"/>
  <c r="L98" i="38" s="1"/>
  <c r="K97" i="38"/>
  <c r="L97" i="38" s="1"/>
  <c r="K96" i="38"/>
  <c r="L96" i="38" s="1"/>
  <c r="K95" i="38"/>
  <c r="L95" i="38" s="1"/>
  <c r="K94" i="38"/>
  <c r="L94" i="38" s="1"/>
  <c r="K93" i="38"/>
  <c r="L93" i="38" s="1"/>
  <c r="K92" i="38"/>
  <c r="L92" i="38" s="1"/>
  <c r="K91" i="38"/>
  <c r="L91" i="38" s="1"/>
  <c r="K90" i="38"/>
  <c r="L90" i="38" s="1"/>
  <c r="K89" i="38"/>
  <c r="L89" i="38" s="1"/>
  <c r="K88" i="38"/>
  <c r="L88" i="38" s="1"/>
  <c r="K87" i="38"/>
  <c r="L87" i="38" s="1"/>
  <c r="K86" i="38"/>
  <c r="L86" i="38" s="1"/>
  <c r="K85" i="38"/>
  <c r="L85" i="38" s="1"/>
  <c r="K84" i="38"/>
  <c r="L84" i="38" s="1"/>
  <c r="K83" i="38"/>
  <c r="L83" i="38" s="1"/>
  <c r="K82" i="38"/>
  <c r="L82" i="38" s="1"/>
  <c r="K81" i="38"/>
  <c r="L81" i="38" s="1"/>
  <c r="K80" i="38"/>
  <c r="L80" i="38" s="1"/>
  <c r="K79" i="38"/>
  <c r="L79" i="38" s="1"/>
  <c r="K78" i="38"/>
  <c r="L78" i="38" s="1"/>
  <c r="K77" i="38"/>
  <c r="L77" i="38" s="1"/>
  <c r="K76" i="38"/>
  <c r="L76" i="38" s="1"/>
  <c r="K75" i="38"/>
  <c r="L75" i="38" s="1"/>
  <c r="K74" i="38"/>
  <c r="L74" i="38" s="1"/>
  <c r="K73" i="38"/>
  <c r="L73" i="38" s="1"/>
  <c r="K72" i="38"/>
  <c r="L72" i="38" s="1"/>
  <c r="K71" i="38"/>
  <c r="L71" i="38" s="1"/>
  <c r="K70" i="38"/>
  <c r="L70" i="38" s="1"/>
  <c r="K69" i="38"/>
  <c r="L69" i="38" s="1"/>
  <c r="K68" i="38"/>
  <c r="L68" i="38" s="1"/>
  <c r="K67" i="38"/>
  <c r="L67" i="38" s="1"/>
  <c r="K66" i="38"/>
  <c r="L66" i="38" s="1"/>
  <c r="K65" i="38"/>
  <c r="L65" i="38" s="1"/>
  <c r="K64" i="38"/>
  <c r="L64" i="38" s="1"/>
  <c r="K63" i="38"/>
  <c r="L63" i="38" s="1"/>
  <c r="K62" i="38"/>
  <c r="L62" i="38" s="1"/>
  <c r="K61" i="38"/>
  <c r="L61" i="38" s="1"/>
  <c r="K60" i="38"/>
  <c r="L60" i="38" s="1"/>
  <c r="K59" i="38"/>
  <c r="L59" i="38" s="1"/>
  <c r="K58" i="38"/>
  <c r="L58" i="38" s="1"/>
  <c r="K57" i="38"/>
  <c r="L57" i="38" s="1"/>
  <c r="K56" i="38"/>
  <c r="L56" i="38" s="1"/>
  <c r="K55" i="38"/>
  <c r="L55" i="38" s="1"/>
  <c r="K54" i="38"/>
  <c r="L54" i="38" s="1"/>
  <c r="K53" i="38"/>
  <c r="L53" i="38" s="1"/>
  <c r="K52" i="38"/>
  <c r="L52" i="38" s="1"/>
  <c r="K51" i="38"/>
  <c r="L51" i="38" s="1"/>
  <c r="K50" i="38"/>
  <c r="L50" i="38" s="1"/>
  <c r="K49" i="38"/>
  <c r="L49" i="38" s="1"/>
  <c r="K48" i="38"/>
  <c r="L48" i="38" s="1"/>
  <c r="K47" i="38"/>
  <c r="L47" i="38" s="1"/>
  <c r="K46" i="38"/>
  <c r="L46" i="38" s="1"/>
  <c r="K45" i="38"/>
  <c r="L45" i="38" s="1"/>
  <c r="K44" i="38"/>
  <c r="L44" i="38" s="1"/>
  <c r="K43" i="38"/>
  <c r="L43" i="38" s="1"/>
  <c r="K42" i="38"/>
  <c r="L42" i="38" s="1"/>
  <c r="K41" i="38"/>
  <c r="L41" i="38" s="1"/>
  <c r="K40" i="38"/>
  <c r="L40" i="38" s="1"/>
  <c r="K39" i="38"/>
  <c r="L39" i="38" s="1"/>
  <c r="K38" i="38"/>
  <c r="L38" i="38" s="1"/>
  <c r="K37" i="38"/>
  <c r="L37" i="38" s="1"/>
  <c r="K36" i="38"/>
  <c r="L36" i="38" s="1"/>
  <c r="K35" i="38"/>
  <c r="L35" i="38" s="1"/>
  <c r="K34" i="38"/>
  <c r="L34" i="38" s="1"/>
  <c r="K33" i="38"/>
  <c r="L33" i="38" s="1"/>
  <c r="K32" i="38"/>
  <c r="L32" i="38" s="1"/>
  <c r="K31" i="38"/>
  <c r="L31" i="38" s="1"/>
  <c r="K30" i="38"/>
  <c r="L30" i="38" s="1"/>
  <c r="K29" i="38"/>
  <c r="L29" i="38" s="1"/>
  <c r="K28" i="38"/>
  <c r="L28" i="38" s="1"/>
  <c r="K27" i="38"/>
  <c r="L27" i="38" s="1"/>
  <c r="K26" i="38"/>
  <c r="L26" i="38" s="1"/>
  <c r="K25" i="38"/>
  <c r="L25" i="38" s="1"/>
  <c r="K24" i="38"/>
  <c r="L24" i="38" s="1"/>
  <c r="K23" i="38"/>
  <c r="L23" i="38" s="1"/>
  <c r="K22" i="38"/>
  <c r="L22" i="38" s="1"/>
  <c r="K21" i="38"/>
  <c r="L21" i="38" s="1"/>
  <c r="K20" i="38"/>
  <c r="L20" i="38" s="1"/>
  <c r="K19" i="38"/>
  <c r="L19" i="38" s="1"/>
  <c r="K18" i="38"/>
  <c r="L18" i="38" s="1"/>
  <c r="K17" i="38"/>
  <c r="L17" i="38" s="1"/>
  <c r="K16" i="38"/>
  <c r="L16" i="38" s="1"/>
  <c r="K15" i="38"/>
  <c r="L15" i="38" s="1"/>
  <c r="K14" i="38"/>
  <c r="L14" i="38" s="1"/>
  <c r="K13" i="38"/>
  <c r="L13" i="38" s="1"/>
  <c r="K12" i="38"/>
  <c r="L12" i="38" s="1"/>
  <c r="K11" i="38"/>
  <c r="L11" i="38" s="1"/>
  <c r="K10" i="38"/>
  <c r="L10" i="38" s="1"/>
  <c r="K9" i="38"/>
  <c r="L9" i="38" s="1"/>
  <c r="K8" i="38"/>
  <c r="L8" i="38" s="1"/>
  <c r="K7" i="38"/>
  <c r="L7" i="38" s="1"/>
  <c r="K6" i="38"/>
  <c r="L6" i="38" s="1"/>
  <c r="K5" i="38"/>
  <c r="L5" i="38" s="1"/>
  <c r="L370" i="31"/>
  <c r="L366" i="31"/>
  <c r="L365" i="31"/>
  <c r="L361" i="31"/>
  <c r="L360" i="31"/>
  <c r="K357" i="31"/>
  <c r="L357" i="31" s="1"/>
  <c r="L356" i="31"/>
  <c r="L355" i="31"/>
  <c r="L350" i="31"/>
  <c r="L346" i="31"/>
  <c r="L345" i="31"/>
  <c r="K342" i="31"/>
  <c r="L342" i="31" s="1"/>
  <c r="L341" i="31"/>
  <c r="L340" i="31"/>
  <c r="L335" i="31"/>
  <c r="K333" i="31"/>
  <c r="L333" i="31" s="1"/>
  <c r="L331" i="31"/>
  <c r="L330" i="31"/>
  <c r="K327" i="31"/>
  <c r="L327" i="31" s="1"/>
  <c r="L326" i="31"/>
  <c r="L325" i="31"/>
  <c r="K322" i="31"/>
  <c r="L322" i="31" s="1"/>
  <c r="L321" i="31"/>
  <c r="L320" i="31"/>
  <c r="L316" i="31"/>
  <c r="L315" i="31"/>
  <c r="L312" i="31"/>
  <c r="L311" i="31"/>
  <c r="K310" i="31"/>
  <c r="L310" i="31" s="1"/>
  <c r="L306" i="31"/>
  <c r="L305" i="31"/>
  <c r="L301" i="31"/>
  <c r="L300" i="31"/>
  <c r="K298" i="31"/>
  <c r="L298" i="31" s="1"/>
  <c r="K297" i="31"/>
  <c r="L297" i="31" s="1"/>
  <c r="L296" i="31"/>
  <c r="L295" i="31"/>
  <c r="K292" i="31"/>
  <c r="L292" i="31" s="1"/>
  <c r="L291" i="31"/>
  <c r="L290" i="31"/>
  <c r="K286" i="31"/>
  <c r="L286" i="31" s="1"/>
  <c r="L285" i="31"/>
  <c r="K282" i="31"/>
  <c r="L282" i="31" s="1"/>
  <c r="L281" i="31"/>
  <c r="L280" i="31"/>
  <c r="K277" i="31"/>
  <c r="L277" i="31" s="1"/>
  <c r="L276" i="31"/>
  <c r="L275" i="31"/>
  <c r="L271" i="31"/>
  <c r="L270" i="31"/>
  <c r="K267" i="31"/>
  <c r="L267" i="31" s="1"/>
  <c r="L266" i="31"/>
  <c r="L265" i="31"/>
  <c r="K262" i="31"/>
  <c r="L262" i="31" s="1"/>
  <c r="L261" i="31"/>
  <c r="L260" i="31"/>
  <c r="K257" i="31"/>
  <c r="L257" i="31" s="1"/>
  <c r="L256" i="31"/>
  <c r="L255" i="31"/>
  <c r="L251" i="31"/>
  <c r="L250" i="31"/>
  <c r="K248" i="31"/>
  <c r="L248" i="31" s="1"/>
  <c r="K247" i="31"/>
  <c r="L247" i="31" s="1"/>
  <c r="L246" i="31"/>
  <c r="L245" i="31"/>
  <c r="K243" i="31"/>
  <c r="L243" i="31" s="1"/>
  <c r="K242" i="31"/>
  <c r="L242" i="31" s="1"/>
  <c r="L241" i="31"/>
  <c r="L240" i="31"/>
  <c r="K237" i="31"/>
  <c r="L237" i="31" s="1"/>
  <c r="L236" i="31"/>
  <c r="L235" i="31"/>
  <c r="K232" i="31"/>
  <c r="L232" i="31" s="1"/>
  <c r="K231" i="31"/>
  <c r="L231" i="31" s="1"/>
  <c r="L230" i="31"/>
  <c r="K227" i="31"/>
  <c r="L227" i="31" s="1"/>
  <c r="L226" i="31"/>
  <c r="L225" i="31"/>
  <c r="K222" i="31"/>
  <c r="L222" i="31" s="1"/>
  <c r="L221" i="31"/>
  <c r="L220" i="31"/>
  <c r="K217" i="31"/>
  <c r="L217" i="31" s="1"/>
  <c r="L216" i="31"/>
  <c r="L215" i="31"/>
  <c r="K214" i="31"/>
  <c r="L214" i="31" s="1"/>
  <c r="K213" i="31"/>
  <c r="L213" i="31" s="1"/>
  <c r="K212" i="31"/>
  <c r="L212" i="31" s="1"/>
  <c r="L211" i="31"/>
  <c r="L210" i="31"/>
  <c r="K207" i="31"/>
  <c r="L207" i="31" s="1"/>
  <c r="L206" i="31"/>
  <c r="L205" i="31"/>
  <c r="K202" i="31"/>
  <c r="L202" i="31" s="1"/>
  <c r="L201" i="31"/>
  <c r="L200" i="31"/>
  <c r="K198" i="31"/>
  <c r="L198" i="31" s="1"/>
  <c r="K197" i="31"/>
  <c r="L197" i="31" s="1"/>
  <c r="L196" i="31"/>
  <c r="L195" i="31"/>
  <c r="K192" i="31"/>
  <c r="L192" i="31" s="1"/>
  <c r="L191" i="31"/>
  <c r="L190" i="31"/>
  <c r="K187" i="31"/>
  <c r="L187" i="31" s="1"/>
  <c r="L186" i="31"/>
  <c r="L185" i="31"/>
  <c r="K184" i="31"/>
  <c r="L184" i="31" s="1"/>
  <c r="K182" i="31"/>
  <c r="L182" i="31" s="1"/>
  <c r="L181" i="31"/>
  <c r="L180" i="31"/>
  <c r="K177" i="31"/>
  <c r="L177" i="31" s="1"/>
  <c r="L176" i="31"/>
  <c r="L175" i="31"/>
  <c r="K173" i="31"/>
  <c r="L173" i="31" s="1"/>
  <c r="K172" i="31"/>
  <c r="L172" i="31" s="1"/>
  <c r="L171" i="31"/>
  <c r="L170" i="31"/>
  <c r="K169" i="31"/>
  <c r="L169" i="31" s="1"/>
  <c r="L166" i="31"/>
  <c r="L165" i="31"/>
  <c r="K162" i="31"/>
  <c r="L162" i="31" s="1"/>
  <c r="L161" i="31"/>
  <c r="L160" i="31"/>
  <c r="K158" i="31"/>
  <c r="L158" i="31" s="1"/>
  <c r="K157" i="31"/>
  <c r="L157" i="31" s="1"/>
  <c r="L156" i="31"/>
  <c r="L155" i="31"/>
  <c r="K153" i="31"/>
  <c r="L153" i="31" s="1"/>
  <c r="K152" i="31"/>
  <c r="L152" i="31" s="1"/>
  <c r="L151" i="31"/>
  <c r="L150" i="31"/>
  <c r="K147" i="31"/>
  <c r="L147" i="31" s="1"/>
  <c r="L146" i="31"/>
  <c r="L145" i="31"/>
  <c r="K142" i="31"/>
  <c r="L142" i="31" s="1"/>
  <c r="L141" i="31"/>
  <c r="L140" i="31"/>
  <c r="K137" i="31"/>
  <c r="L137" i="31" s="1"/>
  <c r="L136" i="31"/>
  <c r="L135" i="31"/>
  <c r="K134" i="31"/>
  <c r="L134" i="31" s="1"/>
  <c r="K133" i="31"/>
  <c r="L133" i="31" s="1"/>
  <c r="K132" i="31"/>
  <c r="L132" i="31" s="1"/>
  <c r="L131" i="31"/>
  <c r="L130" i="31"/>
  <c r="K127" i="31"/>
  <c r="L127" i="31" s="1"/>
  <c r="L126" i="31"/>
  <c r="L125" i="31"/>
  <c r="K122" i="31"/>
  <c r="L122" i="31" s="1"/>
  <c r="L121" i="31"/>
  <c r="L120" i="31"/>
  <c r="K117" i="31"/>
  <c r="L117" i="31" s="1"/>
  <c r="K116" i="31"/>
  <c r="L116" i="31" s="1"/>
  <c r="L115" i="31"/>
  <c r="K112" i="31"/>
  <c r="L112" i="31" s="1"/>
  <c r="L111" i="31"/>
  <c r="L110" i="31"/>
  <c r="K107" i="31"/>
  <c r="L107" i="31" s="1"/>
  <c r="L106" i="31"/>
  <c r="L105" i="31"/>
  <c r="K104" i="31"/>
  <c r="L104" i="31" s="1"/>
  <c r="K103" i="31"/>
  <c r="L103" i="31" s="1"/>
  <c r="K102" i="31"/>
  <c r="L102" i="31" s="1"/>
  <c r="L101" i="31"/>
  <c r="L100" i="31"/>
  <c r="K98" i="31"/>
  <c r="L98" i="31" s="1"/>
  <c r="K97" i="31"/>
  <c r="L97" i="31" s="1"/>
  <c r="L96" i="31"/>
  <c r="L95" i="31"/>
  <c r="K92" i="31"/>
  <c r="L92" i="31" s="1"/>
  <c r="L91" i="31"/>
  <c r="L90" i="31"/>
  <c r="K87" i="31"/>
  <c r="L87" i="31" s="1"/>
  <c r="L86" i="31"/>
  <c r="L85" i="31"/>
  <c r="K82" i="31"/>
  <c r="L82" i="31" s="1"/>
  <c r="L81" i="31"/>
  <c r="L80" i="31"/>
  <c r="K77" i="31"/>
  <c r="L77" i="31" s="1"/>
  <c r="L76" i="31"/>
  <c r="L75" i="31"/>
  <c r="L71" i="31"/>
  <c r="L70" i="31"/>
  <c r="K67" i="31"/>
  <c r="L67" i="31" s="1"/>
  <c r="L66" i="31"/>
  <c r="L65" i="31"/>
  <c r="K62" i="31"/>
  <c r="L62" i="31" s="1"/>
  <c r="L61" i="31"/>
  <c r="L60" i="31"/>
  <c r="K58" i="31"/>
  <c r="L58" i="31" s="1"/>
  <c r="K57" i="31"/>
  <c r="L57" i="31" s="1"/>
  <c r="L56" i="31"/>
  <c r="L55" i="31"/>
  <c r="K54" i="31"/>
  <c r="L54" i="31" s="1"/>
  <c r="K52" i="31"/>
  <c r="L52" i="31" s="1"/>
  <c r="L51" i="31"/>
  <c r="L50" i="31"/>
  <c r="L46" i="31"/>
  <c r="L45" i="31"/>
  <c r="K42" i="31"/>
  <c r="L42" i="31" s="1"/>
  <c r="L41" i="31"/>
  <c r="L40" i="31"/>
  <c r="K37" i="31"/>
  <c r="L37" i="31" s="1"/>
  <c r="L36" i="31"/>
  <c r="K35" i="31"/>
  <c r="L35" i="31" s="1"/>
  <c r="K32" i="31"/>
  <c r="L32" i="31" s="1"/>
  <c r="L31" i="31"/>
  <c r="L30" i="31"/>
  <c r="K27" i="31"/>
  <c r="L27" i="31" s="1"/>
  <c r="L26" i="31"/>
  <c r="L25" i="31"/>
  <c r="K22" i="31"/>
  <c r="L22" i="31" s="1"/>
  <c r="L21" i="31"/>
  <c r="L20" i="31"/>
  <c r="K17" i="31"/>
  <c r="L17" i="31" s="1"/>
  <c r="K16" i="31"/>
  <c r="L16" i="31" s="1"/>
  <c r="L15" i="31"/>
  <c r="K12" i="31"/>
  <c r="L12" i="31" s="1"/>
  <c r="L11" i="31"/>
  <c r="L10" i="31"/>
  <c r="K9" i="31"/>
  <c r="L9" i="31" s="1"/>
  <c r="K8" i="31"/>
  <c r="L8" i="31" s="1"/>
  <c r="K7" i="31"/>
  <c r="L7" i="31" s="1"/>
  <c r="K6" i="31"/>
  <c r="L6" i="31" s="1"/>
  <c r="K5" i="31"/>
  <c r="L5" i="31" s="1"/>
  <c r="L49" i="34"/>
  <c r="L48" i="34"/>
  <c r="L47" i="34"/>
  <c r="L46" i="34"/>
  <c r="L45" i="34"/>
  <c r="K44" i="34"/>
  <c r="L44" i="34" s="1"/>
  <c r="K43" i="34"/>
  <c r="L43" i="34" s="1"/>
  <c r="K42" i="34"/>
  <c r="L42" i="34" s="1"/>
  <c r="K41" i="34"/>
  <c r="L41" i="34" s="1"/>
  <c r="K40" i="34"/>
  <c r="L40" i="34" s="1"/>
  <c r="K39" i="34"/>
  <c r="L39" i="34" s="1"/>
  <c r="K38" i="34"/>
  <c r="L38" i="34" s="1"/>
  <c r="K37" i="34"/>
  <c r="L37" i="34" s="1"/>
  <c r="K36" i="34"/>
  <c r="L36" i="34" s="1"/>
  <c r="K35" i="34"/>
  <c r="L35" i="34" s="1"/>
  <c r="K34" i="34"/>
  <c r="L34" i="34" s="1"/>
  <c r="K33" i="34"/>
  <c r="L33" i="34" s="1"/>
  <c r="K32" i="34"/>
  <c r="L32" i="34" s="1"/>
  <c r="K31" i="34"/>
  <c r="L31" i="34" s="1"/>
  <c r="K30" i="34"/>
  <c r="L30" i="34" s="1"/>
  <c r="K29" i="34"/>
  <c r="L29" i="34" s="1"/>
  <c r="K28" i="34"/>
  <c r="L28" i="34" s="1"/>
  <c r="K27" i="34"/>
  <c r="L27" i="34" s="1"/>
  <c r="K26" i="34"/>
  <c r="L26" i="34" s="1"/>
  <c r="K25" i="34"/>
  <c r="L25" i="34" s="1"/>
  <c r="K24" i="34"/>
  <c r="L24" i="34" s="1"/>
  <c r="K23" i="34"/>
  <c r="L23" i="34" s="1"/>
  <c r="K22" i="34"/>
  <c r="L22" i="34" s="1"/>
  <c r="K21" i="34"/>
  <c r="L21" i="34" s="1"/>
  <c r="K20" i="34"/>
  <c r="L20" i="34" s="1"/>
  <c r="K19" i="34"/>
  <c r="L19" i="34" s="1"/>
  <c r="K18" i="34"/>
  <c r="L18" i="34" s="1"/>
  <c r="K17" i="34"/>
  <c r="L17" i="34" s="1"/>
  <c r="K16" i="34"/>
  <c r="L16" i="34" s="1"/>
  <c r="K15" i="34"/>
  <c r="L15" i="34" s="1"/>
  <c r="K14" i="34"/>
  <c r="L14" i="34" s="1"/>
  <c r="K13" i="34"/>
  <c r="L13" i="34" s="1"/>
  <c r="K12" i="34"/>
  <c r="L12" i="34" s="1"/>
  <c r="K11" i="34"/>
  <c r="L11" i="34" s="1"/>
  <c r="K10" i="34"/>
  <c r="L10" i="34" s="1"/>
  <c r="K9" i="34"/>
  <c r="L9" i="34" s="1"/>
  <c r="L25" i="33"/>
  <c r="K26" i="33"/>
  <c r="L26" i="33" s="1"/>
  <c r="K27" i="33"/>
  <c r="L27" i="33" s="1"/>
  <c r="K28" i="33"/>
  <c r="L28" i="33" s="1"/>
  <c r="K34" i="33"/>
  <c r="L34" i="33" s="1"/>
  <c r="L35" i="33"/>
  <c r="K36" i="33"/>
  <c r="L36" i="33" s="1"/>
  <c r="K37" i="33"/>
  <c r="L37" i="33" s="1"/>
  <c r="K38" i="33"/>
  <c r="L38" i="33" s="1"/>
  <c r="K40" i="33"/>
  <c r="L40" i="33" s="1"/>
  <c r="K41" i="33"/>
  <c r="L41" i="33" s="1"/>
  <c r="K42" i="33"/>
  <c r="L42" i="33" s="1"/>
  <c r="K43" i="33"/>
  <c r="L43" i="33" s="1"/>
  <c r="K44" i="33"/>
  <c r="L44" i="33" s="1"/>
  <c r="K46" i="33"/>
  <c r="L46" i="33" s="1"/>
  <c r="K47" i="33"/>
  <c r="L47" i="33" s="1"/>
  <c r="K48" i="33"/>
  <c r="L48" i="33" s="1"/>
  <c r="K49" i="33"/>
  <c r="L49" i="33" s="1"/>
  <c r="L6" i="1"/>
  <c r="I6" i="22"/>
  <c r="M7" i="23" l="1"/>
  <c r="L7" i="23" s="1"/>
  <c r="M12" i="23"/>
  <c r="L12" i="23" s="1"/>
  <c r="M10" i="23"/>
  <c r="L10" i="23" s="1"/>
  <c r="M13" i="23"/>
  <c r="L13" i="23" s="1"/>
  <c r="M8" i="23"/>
  <c r="L8" i="23" s="1"/>
  <c r="M9" i="23"/>
  <c r="L9" i="23" s="1"/>
  <c r="M6" i="23"/>
  <c r="M11" i="23"/>
  <c r="L11" i="23" s="1"/>
  <c r="L6" i="22"/>
  <c r="AA8" i="37"/>
  <c r="AF8" i="37" s="1"/>
  <c r="AA12" i="37"/>
  <c r="AA7" i="37"/>
  <c r="AF7" i="37" s="1"/>
  <c r="AA11" i="37"/>
  <c r="AF11" i="37" s="1"/>
  <c r="AA13" i="37"/>
  <c r="AA9" i="37"/>
  <c r="AF9" i="37" s="1"/>
  <c r="AA6" i="37"/>
  <c r="AF6" i="37" s="1"/>
  <c r="AA10" i="37"/>
  <c r="AF10" i="37" s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" i="1"/>
  <c r="L6" i="23" l="1"/>
  <c r="N6" i="23"/>
  <c r="AD9" i="37"/>
  <c r="AH9" i="37"/>
  <c r="AC9" i="37"/>
  <c r="AB9" i="37"/>
  <c r="AE9" i="37"/>
  <c r="AG9" i="37"/>
  <c r="AG13" i="37"/>
  <c r="AC13" i="37"/>
  <c r="AF13" i="37"/>
  <c r="AE13" i="37"/>
  <c r="AB13" i="37"/>
  <c r="AD13" i="37"/>
  <c r="AH13" i="37"/>
  <c r="AG11" i="37"/>
  <c r="AH11" i="37"/>
  <c r="AC11" i="37"/>
  <c r="AB11" i="37"/>
  <c r="AD11" i="37"/>
  <c r="AE11" i="37"/>
  <c r="AH7" i="37"/>
  <c r="AB7" i="37"/>
  <c r="AC7" i="37"/>
  <c r="AD7" i="37"/>
  <c r="AE7" i="37"/>
  <c r="AG7" i="37"/>
  <c r="AB12" i="37"/>
  <c r="AH12" i="37"/>
  <c r="AC12" i="37"/>
  <c r="AG12" i="37"/>
  <c r="AE12" i="37"/>
  <c r="AF12" i="37"/>
  <c r="AD12" i="37"/>
  <c r="AB8" i="37"/>
  <c r="AD8" i="37"/>
  <c r="AC8" i="37"/>
  <c r="AE8" i="37"/>
  <c r="AG8" i="37"/>
  <c r="AH8" i="37"/>
  <c r="AH10" i="37"/>
  <c r="AG10" i="37"/>
  <c r="AB10" i="37"/>
  <c r="AE10" i="37"/>
  <c r="AC10" i="37"/>
  <c r="AD10" i="37"/>
  <c r="AB6" i="37"/>
  <c r="AD6" i="37"/>
  <c r="AH6" i="37"/>
  <c r="AC6" i="37"/>
  <c r="AE6" i="37"/>
  <c r="AG6" i="37"/>
  <c r="AA66" i="1"/>
  <c r="AG66" i="1" s="1"/>
  <c r="AA6" i="1"/>
  <c r="AD6" i="1" s="1"/>
  <c r="AA62" i="1"/>
  <c r="AD62" i="1" s="1"/>
  <c r="AA58" i="1"/>
  <c r="AH58" i="1" s="1"/>
  <c r="AA54" i="1"/>
  <c r="AE54" i="1" s="1"/>
  <c r="AA50" i="1"/>
  <c r="AF50" i="1" s="1"/>
  <c r="AA46" i="1"/>
  <c r="AE46" i="1" s="1"/>
  <c r="AA42" i="1"/>
  <c r="AC42" i="1" s="1"/>
  <c r="AA38" i="1"/>
  <c r="AF38" i="1" s="1"/>
  <c r="AA34" i="1"/>
  <c r="AG34" i="1" s="1"/>
  <c r="AA30" i="1"/>
  <c r="AG30" i="1" s="1"/>
  <c r="AA26" i="1"/>
  <c r="AD26" i="1" s="1"/>
  <c r="AA22" i="1"/>
  <c r="AG22" i="1" s="1"/>
  <c r="AA18" i="1"/>
  <c r="AB18" i="1" s="1"/>
  <c r="AA14" i="1"/>
  <c r="AG14" i="1" s="1"/>
  <c r="AA10" i="1"/>
  <c r="AD10" i="1" s="1"/>
  <c r="AA72" i="1"/>
  <c r="AC72" i="1" s="1"/>
  <c r="AA64" i="1"/>
  <c r="AG64" i="1" s="1"/>
  <c r="AA56" i="1"/>
  <c r="AC56" i="1" s="1"/>
  <c r="AA48" i="1"/>
  <c r="AG48" i="1" s="1"/>
  <c r="AA40" i="1"/>
  <c r="AC40" i="1" s="1"/>
  <c r="AA28" i="1"/>
  <c r="AE28" i="1" s="1"/>
  <c r="AA20" i="1"/>
  <c r="AF20" i="1" s="1"/>
  <c r="AA8" i="1"/>
  <c r="AF8" i="1" s="1"/>
  <c r="AA76" i="1"/>
  <c r="AH76" i="1" s="1"/>
  <c r="AA68" i="1"/>
  <c r="AD68" i="1" s="1"/>
  <c r="AA60" i="1"/>
  <c r="AG60" i="1" s="1"/>
  <c r="AA52" i="1"/>
  <c r="AD52" i="1" s="1"/>
  <c r="AA44" i="1"/>
  <c r="AB44" i="1" s="1"/>
  <c r="AA36" i="1"/>
  <c r="AB36" i="1" s="1"/>
  <c r="AA32" i="1"/>
  <c r="AC32" i="1" s="1"/>
  <c r="AA24" i="1"/>
  <c r="AH24" i="1" s="1"/>
  <c r="AA16" i="1"/>
  <c r="AD16" i="1" s="1"/>
  <c r="AA12" i="1"/>
  <c r="AH12" i="1" s="1"/>
  <c r="AA77" i="1"/>
  <c r="AE77" i="1" s="1"/>
  <c r="AA73" i="1"/>
  <c r="AH73" i="1" s="1"/>
  <c r="AA69" i="1"/>
  <c r="AB69" i="1" s="1"/>
  <c r="AA65" i="1"/>
  <c r="AD65" i="1" s="1"/>
  <c r="AA61" i="1"/>
  <c r="AE61" i="1" s="1"/>
  <c r="AA57" i="1"/>
  <c r="AH57" i="1" s="1"/>
  <c r="AA53" i="1"/>
  <c r="AD53" i="1" s="1"/>
  <c r="AA49" i="1"/>
  <c r="AH49" i="1" s="1"/>
  <c r="AA45" i="1"/>
  <c r="AG45" i="1" s="1"/>
  <c r="AA41" i="1"/>
  <c r="AB41" i="1" s="1"/>
  <c r="AA37" i="1"/>
  <c r="AD37" i="1" s="1"/>
  <c r="AA33" i="1"/>
  <c r="AB33" i="1" s="1"/>
  <c r="AA29" i="1"/>
  <c r="AG29" i="1" s="1"/>
  <c r="AA25" i="1"/>
  <c r="AC25" i="1" s="1"/>
  <c r="AA21" i="1"/>
  <c r="AC21" i="1" s="1"/>
  <c r="AA17" i="1"/>
  <c r="AF17" i="1" s="1"/>
  <c r="AA13" i="1"/>
  <c r="AF13" i="1" s="1"/>
  <c r="AA9" i="1"/>
  <c r="AC9" i="1" s="1"/>
  <c r="AA70" i="1"/>
  <c r="AB70" i="1" s="1"/>
  <c r="AA74" i="1"/>
  <c r="AB74" i="1" s="1"/>
  <c r="AA78" i="1"/>
  <c r="AG78" i="1" s="1"/>
  <c r="AA79" i="1"/>
  <c r="AG79" i="1" s="1"/>
  <c r="AA75" i="1"/>
  <c r="AB75" i="1" s="1"/>
  <c r="AA71" i="1"/>
  <c r="AE71" i="1" s="1"/>
  <c r="AA67" i="1"/>
  <c r="AF67" i="1" s="1"/>
  <c r="AA63" i="1"/>
  <c r="AH63" i="1" s="1"/>
  <c r="AA59" i="1"/>
  <c r="AE59" i="1" s="1"/>
  <c r="AA55" i="1"/>
  <c r="AF55" i="1" s="1"/>
  <c r="AA51" i="1"/>
  <c r="AE51" i="1" s="1"/>
  <c r="AA47" i="1"/>
  <c r="AD47" i="1" s="1"/>
  <c r="AA43" i="1"/>
  <c r="AB43" i="1" s="1"/>
  <c r="AA39" i="1"/>
  <c r="AB39" i="1" s="1"/>
  <c r="AA35" i="1"/>
  <c r="AF35" i="1" s="1"/>
  <c r="AA31" i="1"/>
  <c r="AD31" i="1" s="1"/>
  <c r="AA27" i="1"/>
  <c r="AC27" i="1" s="1"/>
  <c r="AA23" i="1"/>
  <c r="AF23" i="1" s="1"/>
  <c r="AA19" i="1"/>
  <c r="AD19" i="1" s="1"/>
  <c r="AA15" i="1"/>
  <c r="AG15" i="1" s="1"/>
  <c r="AA11" i="1"/>
  <c r="AB11" i="1" s="1"/>
  <c r="AA7" i="1"/>
  <c r="AE7" i="1" s="1"/>
  <c r="AD54" i="1" l="1"/>
  <c r="AD49" i="1"/>
  <c r="AF36" i="1"/>
  <c r="AF51" i="1"/>
  <c r="AC6" i="1"/>
  <c r="AB53" i="1"/>
  <c r="AC61" i="1"/>
  <c r="AF58" i="1"/>
  <c r="AH14" i="1"/>
  <c r="AD58" i="1"/>
  <c r="AC28" i="1"/>
  <c r="AF25" i="1"/>
  <c r="AC64" i="1"/>
  <c r="AC19" i="1"/>
  <c r="AG42" i="1"/>
  <c r="AC34" i="1"/>
  <c r="AF14" i="1"/>
  <c r="AD41" i="1"/>
  <c r="AF12" i="1"/>
  <c r="AF19" i="1"/>
  <c r="AD72" i="1"/>
  <c r="AC29" i="1"/>
  <c r="AF42" i="1"/>
  <c r="AB14" i="1"/>
  <c r="AF9" i="1"/>
  <c r="AD29" i="1"/>
  <c r="AG10" i="1"/>
  <c r="AC18" i="1"/>
  <c r="AH50" i="1"/>
  <c r="AD25" i="1"/>
  <c r="AG70" i="1"/>
  <c r="AH79" i="1"/>
  <c r="AD24" i="1"/>
  <c r="AD71" i="1"/>
  <c r="AF26" i="1"/>
  <c r="AB78" i="1"/>
  <c r="AE79" i="1"/>
  <c r="AG19" i="1"/>
  <c r="AE38" i="1"/>
  <c r="AH68" i="1"/>
  <c r="AD28" i="1"/>
  <c r="AH34" i="1"/>
  <c r="AC79" i="1"/>
  <c r="AE66" i="1"/>
  <c r="AG6" i="1"/>
  <c r="AH47" i="1"/>
  <c r="AD8" i="1"/>
  <c r="AD39" i="1"/>
  <c r="AG68" i="1"/>
  <c r="AB79" i="1"/>
  <c r="AE63" i="1"/>
  <c r="AH29" i="1"/>
  <c r="AF64" i="1"/>
  <c r="AH20" i="1"/>
  <c r="AG41" i="1"/>
  <c r="AC65" i="1"/>
  <c r="AB26" i="1"/>
  <c r="AC24" i="1"/>
  <c r="AC47" i="1"/>
  <c r="AE50" i="1"/>
  <c r="AH64" i="1"/>
  <c r="AH15" i="1"/>
  <c r="AE65" i="1"/>
  <c r="AD23" i="1"/>
  <c r="AG52" i="1"/>
  <c r="AF47" i="1"/>
  <c r="AE47" i="1"/>
  <c r="AB47" i="1"/>
  <c r="AF48" i="1"/>
  <c r="AB8" i="1"/>
  <c r="AC49" i="1"/>
  <c r="AE19" i="1"/>
  <c r="AC31" i="1"/>
  <c r="AE34" i="1"/>
  <c r="AH32" i="1"/>
  <c r="AB61" i="1"/>
  <c r="AC78" i="1"/>
  <c r="AE25" i="1"/>
  <c r="AD7" i="1"/>
  <c r="AG36" i="1"/>
  <c r="AG65" i="1"/>
  <c r="AE15" i="1"/>
  <c r="AB71" i="1"/>
  <c r="AF32" i="1"/>
  <c r="AG49" i="1"/>
  <c r="AE68" i="1"/>
  <c r="AH25" i="1"/>
  <c r="AC15" i="1"/>
  <c r="AF76" i="1"/>
  <c r="AH16" i="1"/>
  <c r="AC46" i="1"/>
  <c r="AF75" i="1"/>
  <c r="AE48" i="1"/>
  <c r="AH78" i="1"/>
  <c r="AG9" i="1"/>
  <c r="AF73" i="1"/>
  <c r="AF7" i="1"/>
  <c r="AG74" i="1"/>
  <c r="AB65" i="1"/>
  <c r="AE36" i="1"/>
  <c r="AH17" i="1"/>
  <c r="AD57" i="1"/>
  <c r="AF68" i="1"/>
  <c r="AB12" i="1"/>
  <c r="AC14" i="1"/>
  <c r="AH55" i="1"/>
  <c r="AE32" i="1"/>
  <c r="AH46" i="1"/>
  <c r="AB73" i="1"/>
  <c r="AF57" i="1"/>
  <c r="AG25" i="1"/>
  <c r="AG58" i="1"/>
  <c r="AD18" i="1"/>
  <c r="AC50" i="1"/>
  <c r="AE20" i="1"/>
  <c r="AG47" i="1"/>
  <c r="AC44" i="1"/>
  <c r="AE67" i="1"/>
  <c r="AE13" i="1"/>
  <c r="AD44" i="1"/>
  <c r="AE53" i="1"/>
  <c r="AD75" i="1"/>
  <c r="AD11" i="1"/>
  <c r="AF30" i="1"/>
  <c r="AG40" i="1"/>
  <c r="AF69" i="1"/>
  <c r="AC23" i="1"/>
  <c r="AD33" i="1"/>
  <c r="AE42" i="1"/>
  <c r="AF52" i="1"/>
  <c r="AG62" i="1"/>
  <c r="AH72" i="1"/>
  <c r="AH8" i="1"/>
  <c r="AB68" i="1"/>
  <c r="AF11" i="1"/>
  <c r="AH31" i="1"/>
  <c r="AC54" i="1"/>
  <c r="AD64" i="1"/>
  <c r="AE73" i="1"/>
  <c r="AF59" i="1"/>
  <c r="AH71" i="1"/>
  <c r="AC69" i="1"/>
  <c r="AD79" i="1"/>
  <c r="AD15" i="1"/>
  <c r="AE24" i="1"/>
  <c r="AF34" i="1"/>
  <c r="AG44" i="1"/>
  <c r="AH54" i="1"/>
  <c r="AB22" i="1"/>
  <c r="AB63" i="1"/>
  <c r="AG33" i="1"/>
  <c r="AD34" i="1"/>
  <c r="AC36" i="1"/>
  <c r="AD46" i="1"/>
  <c r="AE55" i="1"/>
  <c r="AF65" i="1"/>
  <c r="AG75" i="1"/>
  <c r="AG11" i="1"/>
  <c r="AH21" i="1"/>
  <c r="AB55" i="1"/>
  <c r="AH67" i="1"/>
  <c r="AE27" i="1"/>
  <c r="AC75" i="1"/>
  <c r="AC11" i="1"/>
  <c r="AD21" i="1"/>
  <c r="AE30" i="1"/>
  <c r="AF40" i="1"/>
  <c r="AG50" i="1"/>
  <c r="AH60" i="1"/>
  <c r="AB16" i="1"/>
  <c r="AF15" i="1"/>
  <c r="AC48" i="1"/>
  <c r="AC26" i="1"/>
  <c r="AD36" i="1"/>
  <c r="AE45" i="1"/>
  <c r="AH75" i="1"/>
  <c r="AC57" i="1"/>
  <c r="AD67" i="1"/>
  <c r="AE76" i="1"/>
  <c r="AE12" i="1"/>
  <c r="AF22" i="1"/>
  <c r="AG32" i="1"/>
  <c r="AH42" i="1"/>
  <c r="AB34" i="1"/>
  <c r="AC16" i="1"/>
  <c r="AG63" i="1"/>
  <c r="AB19" i="1"/>
  <c r="AF53" i="1"/>
  <c r="AB27" i="1"/>
  <c r="AG39" i="1"/>
  <c r="AG67" i="1"/>
  <c r="AH13" i="1"/>
  <c r="AC67" i="1"/>
  <c r="AE22" i="1"/>
  <c r="AH52" i="1"/>
  <c r="AB24" i="1"/>
  <c r="AE21" i="1"/>
  <c r="AH35" i="1"/>
  <c r="AD59" i="1"/>
  <c r="AF78" i="1"/>
  <c r="AG24" i="1"/>
  <c r="AB42" i="1"/>
  <c r="AC8" i="1"/>
  <c r="AG7" i="1"/>
  <c r="AB51" i="1"/>
  <c r="AF37" i="1"/>
  <c r="AB67" i="1"/>
  <c r="AG23" i="1"/>
  <c r="AB60" i="1"/>
  <c r="AF44" i="1"/>
  <c r="AG69" i="1"/>
  <c r="AD56" i="1"/>
  <c r="AF43" i="1"/>
  <c r="AB30" i="1"/>
  <c r="AH43" i="1"/>
  <c r="AC71" i="1"/>
  <c r="AC7" i="1"/>
  <c r="AD17" i="1"/>
  <c r="AE26" i="1"/>
  <c r="AG46" i="1"/>
  <c r="AH56" i="1"/>
  <c r="AB20" i="1"/>
  <c r="AE49" i="1"/>
  <c r="AG53" i="1"/>
  <c r="AB13" i="1"/>
  <c r="AC38" i="1"/>
  <c r="AD48" i="1"/>
  <c r="AE57" i="1"/>
  <c r="AF27" i="1"/>
  <c r="AH39" i="1"/>
  <c r="AC53" i="1"/>
  <c r="AD63" i="1"/>
  <c r="AE72" i="1"/>
  <c r="AE8" i="1"/>
  <c r="AF18" i="1"/>
  <c r="AG28" i="1"/>
  <c r="AH38" i="1"/>
  <c r="AB38" i="1"/>
  <c r="AB64" i="1"/>
  <c r="AH51" i="1"/>
  <c r="AE35" i="1"/>
  <c r="AC20" i="1"/>
  <c r="AD30" i="1"/>
  <c r="AE39" i="1"/>
  <c r="AF49" i="1"/>
  <c r="AG59" i="1"/>
  <c r="AH69" i="1"/>
  <c r="AB7" i="1"/>
  <c r="AB72" i="1"/>
  <c r="AH19" i="1"/>
  <c r="AC59" i="1"/>
  <c r="AD69" i="1"/>
  <c r="AE78" i="1"/>
  <c r="AE14" i="1"/>
  <c r="AF24" i="1"/>
  <c r="AH44" i="1"/>
  <c r="AB32" i="1"/>
  <c r="AG17" i="1"/>
  <c r="AE43" i="1"/>
  <c r="AC74" i="1"/>
  <c r="AC10" i="1"/>
  <c r="AD20" i="1"/>
  <c r="AF79" i="1"/>
  <c r="AB17" i="1"/>
  <c r="AC41" i="1"/>
  <c r="AD51" i="1"/>
  <c r="AE60" i="1"/>
  <c r="AF70" i="1"/>
  <c r="AF6" i="1"/>
  <c r="AG16" i="1"/>
  <c r="AH26" i="1"/>
  <c r="AB50" i="1"/>
  <c r="AD74" i="1"/>
  <c r="AH41" i="1"/>
  <c r="AB77" i="1"/>
  <c r="AF21" i="1"/>
  <c r="AF77" i="1"/>
  <c r="AH65" i="1"/>
  <c r="AF60" i="1"/>
  <c r="AC62" i="1"/>
  <c r="AG13" i="1"/>
  <c r="AC13" i="1"/>
  <c r="AH62" i="1"/>
  <c r="AD77" i="1"/>
  <c r="AC63" i="1"/>
  <c r="AD73" i="1"/>
  <c r="AD9" i="1"/>
  <c r="AE18" i="1"/>
  <c r="AF28" i="1"/>
  <c r="AG38" i="1"/>
  <c r="AH48" i="1"/>
  <c r="AB28" i="1"/>
  <c r="AE9" i="1"/>
  <c r="AG37" i="1"/>
  <c r="AB29" i="1"/>
  <c r="AC30" i="1"/>
  <c r="AD40" i="1"/>
  <c r="AE41" i="1"/>
  <c r="AG77" i="1"/>
  <c r="AH23" i="1"/>
  <c r="AC45" i="1"/>
  <c r="AD55" i="1"/>
  <c r="AE64" i="1"/>
  <c r="AF74" i="1"/>
  <c r="AF10" i="1"/>
  <c r="AG20" i="1"/>
  <c r="AH30" i="1"/>
  <c r="AB46" i="1"/>
  <c r="AE37" i="1"/>
  <c r="AH11" i="1"/>
  <c r="AE11" i="1"/>
  <c r="AC76" i="1"/>
  <c r="AC12" i="1"/>
  <c r="AD22" i="1"/>
  <c r="AE31" i="1"/>
  <c r="AF41" i="1"/>
  <c r="AG51" i="1"/>
  <c r="AH61" i="1"/>
  <c r="AB15" i="1"/>
  <c r="AE29" i="1"/>
  <c r="AB25" i="1"/>
  <c r="AC51" i="1"/>
  <c r="AD61" i="1"/>
  <c r="AE70" i="1"/>
  <c r="AE6" i="1"/>
  <c r="AF16" i="1"/>
  <c r="AG26" i="1"/>
  <c r="AH36" i="1"/>
  <c r="AB40" i="1"/>
  <c r="AH59" i="1"/>
  <c r="AC66" i="1"/>
  <c r="AD76" i="1"/>
  <c r="AD12" i="1"/>
  <c r="AF71" i="1"/>
  <c r="AB57" i="1"/>
  <c r="AC33" i="1"/>
  <c r="AD43" i="1"/>
  <c r="AE52" i="1"/>
  <c r="AF62" i="1"/>
  <c r="AG72" i="1"/>
  <c r="AG8" i="1"/>
  <c r="AH18" i="1"/>
  <c r="AB58" i="1"/>
  <c r="AD66" i="1"/>
  <c r="AG55" i="1"/>
  <c r="AF61" i="1"/>
  <c r="AH33" i="1"/>
  <c r="AC77" i="1"/>
  <c r="AG54" i="1"/>
  <c r="AB76" i="1"/>
  <c r="AE16" i="1"/>
  <c r="AE75" i="1"/>
  <c r="AD38" i="1"/>
  <c r="AH77" i="1"/>
  <c r="AD13" i="1"/>
  <c r="AC55" i="1"/>
  <c r="AE74" i="1"/>
  <c r="AE10" i="1"/>
  <c r="AH40" i="1"/>
  <c r="AG21" i="1"/>
  <c r="AB45" i="1"/>
  <c r="AC22" i="1"/>
  <c r="AD32" i="1"/>
  <c r="AE33" i="1"/>
  <c r="AG61" i="1"/>
  <c r="AH7" i="1"/>
  <c r="AC37" i="1"/>
  <c r="AE56" i="1"/>
  <c r="AF66" i="1"/>
  <c r="AG76" i="1"/>
  <c r="AG12" i="1"/>
  <c r="AH22" i="1"/>
  <c r="AB54" i="1"/>
  <c r="AF63" i="1"/>
  <c r="AC68" i="1"/>
  <c r="AD78" i="1"/>
  <c r="AD14" i="1"/>
  <c r="AE23" i="1"/>
  <c r="AF33" i="1"/>
  <c r="AG43" i="1"/>
  <c r="AH53" i="1"/>
  <c r="AB23" i="1"/>
  <c r="AF39" i="1"/>
  <c r="AB49" i="1"/>
  <c r="AC43" i="1"/>
  <c r="AE62" i="1"/>
  <c r="AF72" i="1"/>
  <c r="AG18" i="1"/>
  <c r="AH28" i="1"/>
  <c r="AB48" i="1"/>
  <c r="AH27" i="1"/>
  <c r="AC58" i="1"/>
  <c r="AD35" i="1"/>
  <c r="AE44" i="1"/>
  <c r="AF54" i="1"/>
  <c r="AH74" i="1"/>
  <c r="AH10" i="1"/>
  <c r="AB66" i="1"/>
  <c r="AD50" i="1"/>
  <c r="AB59" i="1"/>
  <c r="AG31" i="1"/>
  <c r="AF45" i="1"/>
  <c r="AH9" i="1"/>
  <c r="AB62" i="1"/>
  <c r="AC60" i="1"/>
  <c r="AG35" i="1"/>
  <c r="AH45" i="1"/>
  <c r="AB31" i="1"/>
  <c r="AC35" i="1"/>
  <c r="AD45" i="1"/>
  <c r="AB56" i="1"/>
  <c r="AB9" i="1"/>
  <c r="AD60" i="1"/>
  <c r="AE69" i="1"/>
  <c r="AF31" i="1"/>
  <c r="AC17" i="1"/>
  <c r="AD27" i="1"/>
  <c r="AF46" i="1"/>
  <c r="AG56" i="1"/>
  <c r="AH66" i="1"/>
  <c r="AB10" i="1"/>
  <c r="AG71" i="1"/>
  <c r="AB35" i="1"/>
  <c r="AF29" i="1"/>
  <c r="AB21" i="1"/>
  <c r="AD70" i="1"/>
  <c r="AC39" i="1"/>
  <c r="AE58" i="1"/>
  <c r="AB52" i="1"/>
  <c r="AC70" i="1"/>
  <c r="AE17" i="1"/>
  <c r="AB37" i="1"/>
  <c r="AE40" i="1"/>
  <c r="AH70" i="1"/>
  <c r="AH6" i="1"/>
  <c r="AC52" i="1"/>
  <c r="AG27" i="1"/>
  <c r="AH37" i="1"/>
  <c r="AG57" i="1"/>
  <c r="AD42" i="1"/>
  <c r="AF56" i="1"/>
  <c r="AB6" i="1"/>
  <c r="AG73" i="1"/>
  <c r="AC73" i="1"/>
</calcChain>
</file>

<file path=xl/sharedStrings.xml><?xml version="1.0" encoding="utf-8"?>
<sst xmlns="http://schemas.openxmlformats.org/spreadsheetml/2006/main" count="5771" uniqueCount="1008">
  <si>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</si>
  <si>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1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</si>
  <si>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</si>
  <si>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</si>
  <si>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</si>
  <si>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</si>
  <si>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</si>
  <si>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</si>
  <si>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1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</si>
  <si>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</si>
  <si>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</si>
  <si>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</si>
  <si>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</si>
  <si>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1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</si>
  <si>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</si>
  <si>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</si>
  <si>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</si>
  <si>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</si>
  <si>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</si>
  <si>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</si>
  <si>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</si>
  <si>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1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</si>
  <si>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</si>
  <si>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</si>
  <si>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</si>
  <si>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1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</si>
  <si>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</si>
  <si>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</si>
  <si>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</si>
  <si>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</si>
  <si>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</si>
  <si>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</si>
  <si>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</si>
  <si>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</si>
  <si>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</si>
  <si>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1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</si>
  <si>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</si>
  <si>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</si>
  <si>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</si>
  <si>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</si>
  <si>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</si>
  <si>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</si>
  <si>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</si>
  <si>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</si>
  <si>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1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</si>
  <si>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</si>
  <si>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</si>
  <si>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</si>
  <si>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</si>
  <si>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</si>
  <si>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</si>
  <si>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</si>
  <si>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</si>
  <si>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</si>
  <si>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</si>
  <si>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</si>
  <si>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</si>
  <si>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1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</si>
  <si>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</si>
  <si>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</si>
  <si>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</si>
  <si>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</si>
  <si>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</si>
  <si>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</si>
  <si>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</si>
  <si>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65歳～69歳</t>
    <rPh sb="2" eb="3">
      <t>サイ</t>
    </rPh>
    <rPh sb="6" eb="7">
      <t>サイ</t>
    </rPh>
    <phoneticPr fontId="4"/>
  </si>
  <si>
    <t>70歳～74歳</t>
    <rPh sb="2" eb="3">
      <t>サイ</t>
    </rPh>
    <rPh sb="6" eb="7">
      <t>サイ</t>
    </rPh>
    <phoneticPr fontId="4"/>
  </si>
  <si>
    <t>75歳～79歳</t>
    <rPh sb="2" eb="3">
      <t>サイ</t>
    </rPh>
    <rPh sb="6" eb="7">
      <t>サイ</t>
    </rPh>
    <phoneticPr fontId="4"/>
  </si>
  <si>
    <t>80歳～84歳</t>
    <rPh sb="2" eb="3">
      <t>サイ</t>
    </rPh>
    <rPh sb="6" eb="7">
      <t>サイ</t>
    </rPh>
    <phoneticPr fontId="4"/>
  </si>
  <si>
    <t>85歳～89歳</t>
    <rPh sb="2" eb="3">
      <t>サイ</t>
    </rPh>
    <rPh sb="6" eb="7">
      <t>サイ</t>
    </rPh>
    <phoneticPr fontId="4"/>
  </si>
  <si>
    <t>90歳～94歳</t>
    <rPh sb="2" eb="3">
      <t>サイ</t>
    </rPh>
    <rPh sb="6" eb="7">
      <t>サイ</t>
    </rPh>
    <phoneticPr fontId="4"/>
  </si>
  <si>
    <t>95歳～</t>
    <rPh sb="2" eb="3">
      <t>サイ</t>
    </rPh>
    <phoneticPr fontId="4"/>
  </si>
  <si>
    <t>D/C</t>
    <phoneticPr fontId="4"/>
  </si>
  <si>
    <t>その他レセプトの医療費(円)　※</t>
    <phoneticPr fontId="4"/>
  </si>
  <si>
    <t>E</t>
    <phoneticPr fontId="4"/>
  </si>
  <si>
    <t>高額レセプトの医療費(円)　※</t>
    <phoneticPr fontId="4"/>
  </si>
  <si>
    <t>D</t>
    <phoneticPr fontId="4"/>
  </si>
  <si>
    <t>医療費全体(円)　※</t>
    <phoneticPr fontId="4"/>
  </si>
  <si>
    <t>C</t>
    <phoneticPr fontId="4"/>
  </si>
  <si>
    <t>B/A</t>
    <phoneticPr fontId="4"/>
  </si>
  <si>
    <t>高額レセプト件数(件)</t>
    <phoneticPr fontId="4"/>
  </si>
  <si>
    <t>B</t>
    <phoneticPr fontId="4"/>
  </si>
  <si>
    <t>レセプト件数(件)</t>
    <phoneticPr fontId="4"/>
  </si>
  <si>
    <t>A</t>
    <phoneticPr fontId="4"/>
  </si>
  <si>
    <t>年齢階層</t>
    <phoneticPr fontId="4"/>
  </si>
  <si>
    <t>入院外(円)</t>
    <phoneticPr fontId="4"/>
  </si>
  <si>
    <t>入院(円)</t>
    <phoneticPr fontId="4"/>
  </si>
  <si>
    <t>総計(円)</t>
    <phoneticPr fontId="4"/>
  </si>
  <si>
    <t>合計</t>
    <phoneticPr fontId="4"/>
  </si>
  <si>
    <t>入院外(人)</t>
    <phoneticPr fontId="4"/>
  </si>
  <si>
    <t>入院(人)</t>
    <phoneticPr fontId="4"/>
  </si>
  <si>
    <t>入院外(件)</t>
    <phoneticPr fontId="4"/>
  </si>
  <si>
    <t>入院(件)</t>
    <phoneticPr fontId="4"/>
  </si>
  <si>
    <t>入院外および入院(件)</t>
    <phoneticPr fontId="4"/>
  </si>
  <si>
    <t>A</t>
    <phoneticPr fontId="4"/>
  </si>
  <si>
    <t>B</t>
    <phoneticPr fontId="4"/>
  </si>
  <si>
    <t>B/A</t>
    <phoneticPr fontId="4"/>
  </si>
  <si>
    <t>C</t>
    <phoneticPr fontId="4"/>
  </si>
  <si>
    <t>D</t>
    <phoneticPr fontId="4"/>
  </si>
  <si>
    <t>E</t>
    <phoneticPr fontId="4"/>
  </si>
  <si>
    <t>D/C</t>
    <phoneticPr fontId="4"/>
  </si>
  <si>
    <t>レセプト件数
(件)</t>
    <phoneticPr fontId="4"/>
  </si>
  <si>
    <t>高額レセプト
件数(件)</t>
    <phoneticPr fontId="4"/>
  </si>
  <si>
    <t>入院</t>
    <rPh sb="0" eb="2">
      <t>ニュウイン</t>
    </rPh>
    <phoneticPr fontId="4"/>
  </si>
  <si>
    <t>医療費(円)</t>
    <rPh sb="0" eb="2">
      <t>イリョウ</t>
    </rPh>
    <rPh sb="2" eb="3">
      <t>ヒ</t>
    </rPh>
    <phoneticPr fontId="4"/>
  </si>
  <si>
    <t>入院外</t>
    <rPh sb="0" eb="2">
      <t>ニュウイン</t>
    </rPh>
    <rPh sb="2" eb="3">
      <t>ガイ</t>
    </rPh>
    <phoneticPr fontId="4"/>
  </si>
  <si>
    <t>合計</t>
    <rPh sb="0" eb="2">
      <t>ゴウケイ</t>
    </rPh>
    <phoneticPr fontId="4"/>
  </si>
  <si>
    <t>患者数(人)</t>
    <rPh sb="0" eb="3">
      <t>カンジャスウ</t>
    </rPh>
    <rPh sb="4" eb="5">
      <t>ニン</t>
    </rPh>
    <phoneticPr fontId="4"/>
  </si>
  <si>
    <t>レセプト件数(件)</t>
    <rPh sb="4" eb="6">
      <t>ケンスウ</t>
    </rPh>
    <rPh sb="7" eb="8">
      <t>ケン</t>
    </rPh>
    <phoneticPr fontId="4"/>
  </si>
  <si>
    <t>順位</t>
    <phoneticPr fontId="4"/>
  </si>
  <si>
    <t>入院</t>
    <phoneticPr fontId="4"/>
  </si>
  <si>
    <t>入院外</t>
    <phoneticPr fontId="4"/>
  </si>
  <si>
    <t>合計</t>
    <phoneticPr fontId="4"/>
  </si>
  <si>
    <t>中分類</t>
    <rPh sb="0" eb="3">
      <t>チュウブンルイ</t>
    </rPh>
    <phoneticPr fontId="4"/>
  </si>
  <si>
    <t>地区</t>
    <rPh sb="0" eb="2">
      <t>チク</t>
    </rPh>
    <phoneticPr fontId="4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</si>
  <si>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</si>
  <si>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</si>
  <si>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</si>
  <si>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</si>
  <si>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</si>
  <si>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</si>
  <si>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</si>
  <si>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</si>
  <si>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</si>
  <si>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</si>
  <si>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</si>
  <si>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</si>
  <si>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</si>
  <si>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</si>
  <si>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</si>
  <si>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</si>
  <si>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</si>
  <si>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</si>
  <si>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合計(円)</t>
    <phoneticPr fontId="4"/>
  </si>
  <si>
    <t>合計(円)</t>
    <phoneticPr fontId="4"/>
  </si>
  <si>
    <t>合計(件)</t>
    <phoneticPr fontId="4"/>
  </si>
  <si>
    <t>合計(件)</t>
    <phoneticPr fontId="4"/>
  </si>
  <si>
    <t>市区町村</t>
    <rPh sb="0" eb="2">
      <t>シク</t>
    </rPh>
    <rPh sb="2" eb="4">
      <t>チョウソン</t>
    </rPh>
    <phoneticPr fontId="4"/>
  </si>
  <si>
    <t>合計に対する構成比(%)</t>
    <rPh sb="0" eb="2">
      <t>ゴウケイ</t>
    </rPh>
    <rPh sb="3" eb="4">
      <t>タイ</t>
    </rPh>
    <rPh sb="6" eb="8">
      <t>コウセイ</t>
    </rPh>
    <rPh sb="8" eb="9">
      <t>ヒ</t>
    </rPh>
    <phoneticPr fontId="4"/>
  </si>
  <si>
    <t>※主要傷病名…高額レセプト発生患者の分析期間の全レセプトを医療費分解後、患者毎に最も医療費が高額となった疾病。</t>
    <phoneticPr fontId="4"/>
  </si>
  <si>
    <t>※患者一人当たりの医療費…高額レセプト発生患者の分析期間中の患者一人当たり医療費。</t>
    <phoneticPr fontId="4"/>
  </si>
  <si>
    <t>市区町村</t>
    <rPh sb="0" eb="1">
      <t>シ</t>
    </rPh>
    <rPh sb="1" eb="2">
      <t>ク</t>
    </rPh>
    <rPh sb="2" eb="4">
      <t>マチムラ</t>
    </rPh>
    <phoneticPr fontId="4"/>
  </si>
  <si>
    <t>豊能医療圏</t>
  </si>
  <si>
    <t>三島医療圏</t>
  </si>
  <si>
    <t>北河内医療圏</t>
  </si>
  <si>
    <t>中河内医療圏</t>
  </si>
  <si>
    <t>南河内医療圏</t>
  </si>
  <si>
    <t>堺市医療圏</t>
  </si>
  <si>
    <t>泉州医療圏</t>
  </si>
  <si>
    <t>大阪市医療圏</t>
  </si>
  <si>
    <t>1402</t>
  </si>
  <si>
    <t>0904</t>
  </si>
  <si>
    <t>0604</t>
  </si>
  <si>
    <t>0108</t>
  </si>
  <si>
    <t>0907</t>
  </si>
  <si>
    <t>陳旧性肺結核</t>
  </si>
  <si>
    <t>1901</t>
  </si>
  <si>
    <t>0903</t>
  </si>
  <si>
    <t>0210</t>
  </si>
  <si>
    <t>1011</t>
  </si>
  <si>
    <t>0906</t>
  </si>
  <si>
    <t>0506</t>
  </si>
  <si>
    <t>くも膜下出血</t>
  </si>
  <si>
    <t>0209</t>
  </si>
  <si>
    <t>1305</t>
  </si>
  <si>
    <t>0106</t>
  </si>
  <si>
    <t>0208</t>
  </si>
  <si>
    <t>1701</t>
  </si>
  <si>
    <t>0605</t>
  </si>
  <si>
    <t>2106</t>
  </si>
  <si>
    <t>9999</t>
  </si>
  <si>
    <t>腎不全</t>
  </si>
  <si>
    <t>脳性麻痺及びその他の麻痺性症候群</t>
  </si>
  <si>
    <t>白血病</t>
  </si>
  <si>
    <t>頚腕症候群</t>
  </si>
  <si>
    <t>その他のウイルス性疾患</t>
  </si>
  <si>
    <t>悪性リンパ腫</t>
  </si>
  <si>
    <t>感染症及び寄生虫症の続発・後遺症</t>
  </si>
  <si>
    <t>心臓の先天奇形</t>
  </si>
  <si>
    <t>自律神経系の障害</t>
  </si>
  <si>
    <t>その他の理由による保健サービスの利用者</t>
  </si>
  <si>
    <t>分類外</t>
  </si>
  <si>
    <t>骨折</t>
  </si>
  <si>
    <t>その他の心疾患</t>
  </si>
  <si>
    <t>その他の呼吸器系の疾患</t>
  </si>
  <si>
    <t>脳梗塞</t>
  </si>
  <si>
    <t>1310</t>
  </si>
  <si>
    <t>その他の筋骨格系及び結合組織の疾患</t>
  </si>
  <si>
    <t>1109</t>
  </si>
  <si>
    <t>0501</t>
  </si>
  <si>
    <t>血管性及び詳細不明の認知症</t>
  </si>
  <si>
    <t>認知症</t>
  </si>
  <si>
    <t>1306</t>
  </si>
  <si>
    <t>腰痛症及び坐骨神経痛</t>
  </si>
  <si>
    <t>腰痛症</t>
  </si>
  <si>
    <t>不全片麻痺</t>
  </si>
  <si>
    <t>0505</t>
  </si>
  <si>
    <t>神経症性障害，ストレス関連障害及び身体表現性障害</t>
  </si>
  <si>
    <t>解離性障害</t>
  </si>
  <si>
    <t>1304</t>
  </si>
  <si>
    <t>椎間板障害</t>
  </si>
  <si>
    <t>椎間板ヘルニア</t>
  </si>
  <si>
    <t>1010</t>
  </si>
  <si>
    <t>喘息</t>
  </si>
  <si>
    <t>1107</t>
  </si>
  <si>
    <t>アルコール性肝疾患</t>
  </si>
  <si>
    <t>アルコール性肝硬変</t>
  </si>
  <si>
    <t>0503</t>
  </si>
  <si>
    <t>統合失調症，統合失調症型障害及び妄想性障害</t>
  </si>
  <si>
    <t>統合失調症</t>
  </si>
  <si>
    <t>1702</t>
  </si>
  <si>
    <t>その他の先天奇形，変形及び染色体異常</t>
  </si>
  <si>
    <t>先天性硬膜動静脈瘻</t>
  </si>
  <si>
    <t>1202</t>
  </si>
  <si>
    <t>皮膚炎及び湿疹</t>
  </si>
  <si>
    <t>皮膚炎</t>
  </si>
  <si>
    <t>脳梗塞後の片麻痺</t>
  </si>
  <si>
    <t>1308</t>
  </si>
  <si>
    <t>肩関節周囲炎</t>
  </si>
  <si>
    <t>0507</t>
  </si>
  <si>
    <t>その他の精神及び行動の障害</t>
  </si>
  <si>
    <t>0603</t>
  </si>
  <si>
    <t>てんかん</t>
  </si>
  <si>
    <t>0912</t>
  </si>
  <si>
    <t>その他の循環器系の疾患</t>
  </si>
  <si>
    <t>多系統萎縮症</t>
  </si>
  <si>
    <t>0207</t>
  </si>
  <si>
    <t>子宮頚癌</t>
  </si>
  <si>
    <t>1307</t>
  </si>
  <si>
    <t>その他の脊柱障害</t>
  </si>
  <si>
    <t>1800</t>
  </si>
  <si>
    <t>症状，徴候及び異常臨床所見・異常検査所見で他に分類されないもの</t>
  </si>
  <si>
    <t>脳動静脈奇形</t>
  </si>
  <si>
    <t>0301</t>
  </si>
  <si>
    <t>貧血</t>
  </si>
  <si>
    <t>1110</t>
  </si>
  <si>
    <t>その他の肝疾患</t>
  </si>
  <si>
    <t>肝性脳症</t>
  </si>
  <si>
    <t>くも膜下出血後遺症</t>
  </si>
  <si>
    <t>片麻痺</t>
  </si>
  <si>
    <t>0107</t>
  </si>
  <si>
    <t>真菌症</t>
  </si>
  <si>
    <t>肝硬変症</t>
  </si>
  <si>
    <t>頚肩腕症候群</t>
  </si>
  <si>
    <t>0905</t>
  </si>
  <si>
    <t>脳内出血</t>
  </si>
  <si>
    <t>皮膚そう痒症</t>
  </si>
  <si>
    <t>クロイツフェルト・ヤコブ病</t>
  </si>
  <si>
    <t>0211</t>
  </si>
  <si>
    <t>脳動脈硬化症</t>
  </si>
  <si>
    <t>0105</t>
  </si>
  <si>
    <t>ウイルス性肝炎</t>
  </si>
  <si>
    <t>0102</t>
  </si>
  <si>
    <t>結核</t>
  </si>
  <si>
    <t>0403</t>
  </si>
  <si>
    <t>脂質異常症</t>
  </si>
  <si>
    <t>心房中隔欠損症</t>
  </si>
  <si>
    <t>0302</t>
  </si>
  <si>
    <t>その他の血液及び造血器の疾患並びに免疫機構の障害</t>
  </si>
  <si>
    <t>0205</t>
  </si>
  <si>
    <t>0601</t>
  </si>
  <si>
    <t>パーキンソン病</t>
  </si>
  <si>
    <t>ヘルペス脳炎後遺症</t>
  </si>
  <si>
    <t>1105</t>
  </si>
  <si>
    <t>胃炎及び十二指腸炎</t>
  </si>
  <si>
    <t>慢性胃炎</t>
  </si>
  <si>
    <t>Ｃ型慢性肝炎</t>
  </si>
  <si>
    <t>1112</t>
  </si>
  <si>
    <t>膵疾患</t>
  </si>
  <si>
    <t>胆石性膵炎</t>
  </si>
  <si>
    <t>不明</t>
  </si>
  <si>
    <t>高コレステロール血症</t>
  </si>
  <si>
    <t>身体表現性障害</t>
  </si>
  <si>
    <t>0104</t>
  </si>
  <si>
    <t>皮膚及び粘膜の病変を伴うウイルス性疾患</t>
  </si>
  <si>
    <t>ヘルペス脳炎</t>
  </si>
  <si>
    <t>1002</t>
  </si>
  <si>
    <t>急性咽頭炎及び急性扁桃炎</t>
  </si>
  <si>
    <t>咽頭炎</t>
  </si>
  <si>
    <t>0502</t>
  </si>
  <si>
    <t>精神作用物質使用による精神及び行動の障害</t>
  </si>
  <si>
    <t>アルコール性精神病</t>
  </si>
  <si>
    <t>ＨＩＶ感染症</t>
  </si>
  <si>
    <t>尖足</t>
  </si>
  <si>
    <t>不全麻痺</t>
  </si>
  <si>
    <t>小脳海綿状血管腫</t>
  </si>
  <si>
    <t>知的障害</t>
  </si>
  <si>
    <t>人工膝関節置換術後</t>
  </si>
  <si>
    <t>0109</t>
  </si>
  <si>
    <t>その他の感染症及び寄生虫症</t>
  </si>
  <si>
    <t>0909</t>
  </si>
  <si>
    <t>グラム陰性桿菌敗血症</t>
  </si>
  <si>
    <t>痙性四肢麻痺</t>
  </si>
  <si>
    <t>肺アスペルギルス症</t>
  </si>
  <si>
    <t>人工股関節置換術後</t>
  </si>
  <si>
    <t>ＩＣ－ＰＣ動脈瘤破裂によるくも膜下出血</t>
  </si>
  <si>
    <t>代償性肝硬変</t>
  </si>
  <si>
    <t>0901</t>
  </si>
  <si>
    <t>高血圧性疾患</t>
  </si>
  <si>
    <t>高血圧症</t>
  </si>
  <si>
    <t>家族性高コレステロール血症</t>
  </si>
  <si>
    <t>腰椎すべり症</t>
  </si>
  <si>
    <t>0201</t>
  </si>
  <si>
    <t>四肢麻痺</t>
  </si>
  <si>
    <t>急性骨髄性白血病</t>
  </si>
  <si>
    <t>0606</t>
  </si>
  <si>
    <t>その他の神経系の疾患</t>
  </si>
  <si>
    <t>結節硬化型古典的ホジキンリンパ腫</t>
  </si>
  <si>
    <t>播種性血管内凝固</t>
  </si>
  <si>
    <t>グラム陰性菌敗血症</t>
  </si>
  <si>
    <t>肺結核</t>
  </si>
  <si>
    <t>症候性てんかん</t>
  </si>
  <si>
    <t>運動麻痺</t>
  </si>
  <si>
    <t>中大脳動脈瘤破裂によるくも膜下出血</t>
  </si>
  <si>
    <t>変性側弯症</t>
  </si>
  <si>
    <t>下肢閉塞性動脈硬化症</t>
  </si>
  <si>
    <t>びまん性大細胞型Ｂ細胞性リンパ腫</t>
  </si>
  <si>
    <t>慢性骨髄性白血病</t>
  </si>
  <si>
    <t>1004</t>
  </si>
  <si>
    <t>肺炎</t>
  </si>
  <si>
    <t>1303</t>
  </si>
  <si>
    <t>0902</t>
  </si>
  <si>
    <t>虚血性心疾患</t>
  </si>
  <si>
    <t>1302</t>
  </si>
  <si>
    <t>関節症</t>
  </si>
  <si>
    <t>1113</t>
  </si>
  <si>
    <t>その他の消化器系の疾患</t>
  </si>
  <si>
    <t>1111</t>
  </si>
  <si>
    <t>胆石症及び胆のう炎</t>
  </si>
  <si>
    <t>0202</t>
  </si>
  <si>
    <t>1309</t>
  </si>
  <si>
    <t>骨の密度及び構造の障害</t>
  </si>
  <si>
    <t>0704</t>
  </si>
  <si>
    <t>その他の眼及び付属器の疾患</t>
  </si>
  <si>
    <t>　　高額レセプト件数及び割合</t>
    <phoneticPr fontId="4"/>
  </si>
  <si>
    <t>資格確認日…1日でも資格があれば分析対象としている。</t>
    <rPh sb="0" eb="2">
      <t>シカク</t>
    </rPh>
    <rPh sb="2" eb="4">
      <t>カクニン</t>
    </rPh>
    <rPh sb="4" eb="5">
      <t>ビ</t>
    </rPh>
    <phoneticPr fontId="4"/>
  </si>
  <si>
    <t>　　地区別</t>
    <rPh sb="2" eb="4">
      <t>チク</t>
    </rPh>
    <phoneticPr fontId="4"/>
  </si>
  <si>
    <t>【グラフ用】</t>
    <rPh sb="4" eb="5">
      <t>ヨウ</t>
    </rPh>
    <phoneticPr fontId="4"/>
  </si>
  <si>
    <t>医療費全体
(円)</t>
    <phoneticPr fontId="4"/>
  </si>
  <si>
    <t>高額レセプトの
医療費(円)</t>
    <phoneticPr fontId="4"/>
  </si>
  <si>
    <t>その他レセプトの
医療費(円)</t>
    <phoneticPr fontId="4"/>
  </si>
  <si>
    <t>高額レセプト件数割合</t>
    <rPh sb="0" eb="2">
      <t>コウガク</t>
    </rPh>
    <rPh sb="6" eb="8">
      <t>ケンスウ</t>
    </rPh>
    <rPh sb="8" eb="10">
      <t>ワリアイ</t>
    </rPh>
    <phoneticPr fontId="4"/>
  </si>
  <si>
    <t>高額レセプト医療費割合</t>
    <rPh sb="0" eb="2">
      <t>コウガク</t>
    </rPh>
    <rPh sb="6" eb="9">
      <t>イリョウヒ</t>
    </rPh>
    <rPh sb="9" eb="11">
      <t>ワリアイ</t>
    </rPh>
    <phoneticPr fontId="4"/>
  </si>
  <si>
    <t>高額レセプト件数割合</t>
    <phoneticPr fontId="4"/>
  </si>
  <si>
    <t>高額レセプト医療費割合</t>
    <phoneticPr fontId="4"/>
  </si>
  <si>
    <t>　　高額レセプト件数割合</t>
    <rPh sb="8" eb="10">
      <t>ケンスウ</t>
    </rPh>
    <rPh sb="10" eb="12">
      <t>ワリアイ</t>
    </rPh>
    <phoneticPr fontId="4"/>
  </si>
  <si>
    <t>　　高額レセプト医療費割合</t>
    <rPh sb="8" eb="10">
      <t>イリョウ</t>
    </rPh>
    <rPh sb="10" eb="11">
      <t>ヒ</t>
    </rPh>
    <rPh sb="11" eb="13">
      <t>ワリアイ</t>
    </rPh>
    <phoneticPr fontId="4"/>
  </si>
  <si>
    <t>千早赤阪村</t>
    <phoneticPr fontId="4"/>
  </si>
  <si>
    <t>　　市区町村別</t>
    <rPh sb="2" eb="4">
      <t>シク</t>
    </rPh>
    <rPh sb="4" eb="6">
      <t>チョウソン</t>
    </rPh>
    <rPh sb="6" eb="7">
      <t>ベツ</t>
    </rPh>
    <phoneticPr fontId="4"/>
  </si>
  <si>
    <t>65歳～69歳</t>
  </si>
  <si>
    <t>70歳～74歳</t>
  </si>
  <si>
    <t>75歳～79歳</t>
  </si>
  <si>
    <t>80歳～84歳</t>
  </si>
  <si>
    <t>85歳～89歳</t>
  </si>
  <si>
    <t>90歳～94歳</t>
  </si>
  <si>
    <t>95歳～</t>
  </si>
  <si>
    <t>　　広域連合全体</t>
    <rPh sb="2" eb="4">
      <t>コウイキ</t>
    </rPh>
    <rPh sb="4" eb="6">
      <t>レンゴウ</t>
    </rPh>
    <rPh sb="6" eb="8">
      <t>ゼンタイ</t>
    </rPh>
    <phoneticPr fontId="4"/>
  </si>
  <si>
    <t>　  市区町村別</t>
    <rPh sb="3" eb="5">
      <t>シク</t>
    </rPh>
    <rPh sb="5" eb="7">
      <t>チョウソン</t>
    </rPh>
    <rPh sb="7" eb="8">
      <t>ベツ</t>
    </rPh>
    <phoneticPr fontId="4"/>
  </si>
  <si>
    <t>※患者数…高額レセプト発生患者を主要傷病名で中分類ごとに集計。</t>
    <phoneticPr fontId="4"/>
  </si>
  <si>
    <t>　　地区別</t>
    <rPh sb="2" eb="4">
      <t>チク</t>
    </rPh>
    <rPh sb="4" eb="5">
      <t>ベツ</t>
    </rPh>
    <phoneticPr fontId="4"/>
  </si>
  <si>
    <t>　　市区町村別</t>
    <rPh sb="2" eb="3">
      <t>シ</t>
    </rPh>
    <rPh sb="3" eb="4">
      <t>ク</t>
    </rPh>
    <rPh sb="4" eb="6">
      <t>マチムラ</t>
    </rPh>
    <rPh sb="6" eb="7">
      <t>ベツ</t>
    </rPh>
    <phoneticPr fontId="4"/>
  </si>
  <si>
    <t>　　高額レセプト件数割合</t>
    <phoneticPr fontId="4"/>
  </si>
  <si>
    <t>　　地区別</t>
  </si>
  <si>
    <t>　　高額レセプト医療費割合</t>
    <phoneticPr fontId="4"/>
  </si>
  <si>
    <t>　　市区町村別</t>
  </si>
  <si>
    <t>　　高額レセプト件数及び割合</t>
    <rPh sb="2" eb="4">
      <t>コウガク</t>
    </rPh>
    <rPh sb="8" eb="10">
      <t>ケンスウ</t>
    </rPh>
    <rPh sb="10" eb="11">
      <t>オヨ</t>
    </rPh>
    <rPh sb="12" eb="14">
      <t>ワリアイ</t>
    </rPh>
    <phoneticPr fontId="4"/>
  </si>
  <si>
    <t>　　高額(５万点以上)レセプト　年齢階層別医療費</t>
    <phoneticPr fontId="4"/>
  </si>
  <si>
    <t>　　高額(５万点以上)レセプト　年齢階層別レセプト件数</t>
    <phoneticPr fontId="4"/>
  </si>
  <si>
    <t>　　高額(５万点以上)レセプト　年齢階層別レセプト件数</t>
    <rPh sb="2" eb="4">
      <t>コウガク</t>
    </rPh>
    <rPh sb="6" eb="10">
      <t>マンテンイジョウ</t>
    </rPh>
    <rPh sb="16" eb="18">
      <t>ネンレイ</t>
    </rPh>
    <rPh sb="18" eb="20">
      <t>カイソウ</t>
    </rPh>
    <rPh sb="20" eb="21">
      <t>ベツ</t>
    </rPh>
    <rPh sb="25" eb="27">
      <t>ケンスウ</t>
    </rPh>
    <phoneticPr fontId="4"/>
  </si>
  <si>
    <t>　　高額(５万点以上)レセプト発生患者の疾病傾向(患者数順)(広域連合全体基準)</t>
    <phoneticPr fontId="4"/>
  </si>
  <si>
    <t>　　高額(５万点以上)レセプト発生患者の疾病傾向(患者数順)</t>
    <phoneticPr fontId="4"/>
  </si>
  <si>
    <t>　　高額(５万点以上)レセプト　年齢階層別患者数</t>
    <phoneticPr fontId="4"/>
  </si>
  <si>
    <t>　　高額(５万点以上)レセプト発生患者の疾病傾向(患者一人当たりの医療費順)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phoneticPr fontId="4"/>
  </si>
  <si>
    <t>　　高額(５万点以上)レセプト発生患者の疾病傾向(患者数順)</t>
    <rPh sb="25" eb="27">
      <t>カンジャ</t>
    </rPh>
    <rPh sb="27" eb="28">
      <t>スウ</t>
    </rPh>
    <rPh sb="28" eb="29">
      <t>ジュン</t>
    </rPh>
    <phoneticPr fontId="4"/>
  </si>
  <si>
    <t>　　高額(５万点以上)レセプト発生患者の疾病傾向(患者一人当たりの医療費順)(広域連合全体基準)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rPh sb="39" eb="41">
      <t>コウイキ</t>
    </rPh>
    <rPh sb="41" eb="43">
      <t>レンゴウ</t>
    </rPh>
    <rPh sb="43" eb="45">
      <t>ゼンタイ</t>
    </rPh>
    <rPh sb="45" eb="47">
      <t>キジュン</t>
    </rPh>
    <phoneticPr fontId="4"/>
  </si>
  <si>
    <t>　　高額(５万点以上)レセプト発生患者の疾病傾向(患者一人当たりの医療費順)(広域連合全体基準)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phoneticPr fontId="4"/>
  </si>
  <si>
    <t>※医療費全体…データ化範囲(分析対象)全体での医療費。</t>
  </si>
  <si>
    <t>データ化範囲(分析対象)…入院(DPCを含む)、入院外、調剤の電子レセプト。</t>
  </si>
  <si>
    <t>総レセプト件数に占める高額レセプトの割合(%)</t>
  </si>
  <si>
    <t>総医療費に占める高額レセプトの割合(%)</t>
  </si>
  <si>
    <t>割合(%)
(総レセプト件数に占める高額レセプトの割合)</t>
    <rPh sb="25" eb="27">
      <t>ワリアイ</t>
    </rPh>
    <phoneticPr fontId="4"/>
  </si>
  <si>
    <t>構成比(%)</t>
  </si>
  <si>
    <t>合計
(実人数)</t>
    <rPh sb="0" eb="2">
      <t>ゴウケイ</t>
    </rPh>
    <rPh sb="4" eb="5">
      <t>ジツ</t>
    </rPh>
    <rPh sb="5" eb="7">
      <t>ニンズウ</t>
    </rPh>
    <phoneticPr fontId="4"/>
  </si>
  <si>
    <t>データ化範囲(分析対象)…入院(DPCを含む)、入院外、調剤の電子レセプト。対象診療年月は平成31年4月～令和2年3月診療分(12カ月分)。</t>
    <rPh sb="53" eb="55">
      <t>レイワ</t>
    </rPh>
    <phoneticPr fontId="4"/>
  </si>
  <si>
    <t>　　　　　　　　　　　　対象診療年月は平成31年4月～令和2年3月診療分(12カ月分)。</t>
    <rPh sb="27" eb="29">
      <t>レイワ</t>
    </rPh>
    <phoneticPr fontId="4"/>
  </si>
  <si>
    <t>年齢基準日…令和2年3月31日時点。</t>
    <rPh sb="6" eb="8">
      <t>レイワ</t>
    </rPh>
    <rPh sb="9" eb="10">
      <t>ネン</t>
    </rPh>
    <phoneticPr fontId="4"/>
  </si>
  <si>
    <t>データ化範囲(分析対象)…入院(DPCを含む)、入院外、調剤の電子レセプト。対象診療年月は平成31年4月～令和2年3月診療分(12カ月分)。</t>
    <rPh sb="53" eb="55">
      <t>レイワ</t>
    </rPh>
    <rPh sb="56" eb="57">
      <t>ネン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</si>
  <si>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</si>
  <si>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入院外および
入院(人)</t>
    <phoneticPr fontId="4"/>
  </si>
  <si>
    <t>　 　地区別</t>
    <rPh sb="3" eb="5">
      <t>チク</t>
    </rPh>
    <phoneticPr fontId="4"/>
  </si>
  <si>
    <t>　　 高額(５万点以上)レセプト 年齢階層別患者数</t>
    <rPh sb="3" eb="5">
      <t>コウガク</t>
    </rPh>
    <rPh sb="7" eb="11">
      <t>マンテンイジョウ</t>
    </rPh>
    <rPh sb="17" eb="19">
      <t>ネンレイ</t>
    </rPh>
    <rPh sb="19" eb="21">
      <t>カイソウ</t>
    </rPh>
    <rPh sb="21" eb="22">
      <t>ベツ</t>
    </rPh>
    <rPh sb="22" eb="25">
      <t>カンジャスウ</t>
    </rPh>
    <phoneticPr fontId="4"/>
  </si>
  <si>
    <t>　　 市区町村別</t>
    <rPh sb="3" eb="4">
      <t>シ</t>
    </rPh>
    <rPh sb="4" eb="5">
      <t>ク</t>
    </rPh>
    <rPh sb="5" eb="7">
      <t>チョウソン</t>
    </rPh>
    <rPh sb="7" eb="8">
      <t>ベツ</t>
    </rPh>
    <phoneticPr fontId="4"/>
  </si>
  <si>
    <t>　 　高額(５万点以上)レセプト 年齢階層別患者数</t>
    <rPh sb="3" eb="5">
      <t>コウガク</t>
    </rPh>
    <rPh sb="7" eb="11">
      <t>マンテンイジョウ</t>
    </rPh>
    <rPh sb="17" eb="19">
      <t>ネンレイ</t>
    </rPh>
    <rPh sb="19" eb="21">
      <t>カイソウ</t>
    </rPh>
    <rPh sb="21" eb="22">
      <t>ベツ</t>
    </rPh>
    <rPh sb="22" eb="25">
      <t>カンジャスウ</t>
    </rPh>
    <phoneticPr fontId="4"/>
  </si>
  <si>
    <t>割合(%)
(総医療費に
占める高額
レセプトの
割合)</t>
    <rPh sb="25" eb="27">
      <t>ワリアイ</t>
    </rPh>
    <phoneticPr fontId="4"/>
  </si>
  <si>
    <t>【表作成用】</t>
    <rPh sb="1" eb="2">
      <t>ヒョウ</t>
    </rPh>
    <rPh sb="2" eb="5">
      <t>サクセイヨウ</t>
    </rPh>
    <phoneticPr fontId="4"/>
  </si>
  <si>
    <t>豊能医療圏</t>
    <rPh sb="0" eb="2">
      <t>トヨノ</t>
    </rPh>
    <rPh sb="2" eb="4">
      <t>イリョウ</t>
    </rPh>
    <rPh sb="4" eb="5">
      <t>ケン</t>
    </rPh>
    <phoneticPr fontId="33"/>
  </si>
  <si>
    <t>三島医療圏</t>
    <rPh sb="0" eb="1">
      <t>ミシマ</t>
    </rPh>
    <rPh sb="1" eb="3">
      <t>イリョウ</t>
    </rPh>
    <rPh sb="3" eb="4">
      <t>ケン</t>
    </rPh>
    <phoneticPr fontId="33"/>
  </si>
  <si>
    <t>北河内医療圏</t>
    <rPh sb="0" eb="2">
      <t>キタカワチ</t>
    </rPh>
    <rPh sb="2" eb="4">
      <t>イリョウ</t>
    </rPh>
    <rPh sb="4" eb="5">
      <t>ケン</t>
    </rPh>
    <phoneticPr fontId="33"/>
  </si>
  <si>
    <t>中河内医療圏</t>
    <rPh sb="0" eb="2">
      <t>ナカガウチ</t>
    </rPh>
    <rPh sb="2" eb="4">
      <t>イリョウ</t>
    </rPh>
    <rPh sb="4" eb="5">
      <t>ケン</t>
    </rPh>
    <phoneticPr fontId="33"/>
  </si>
  <si>
    <t>南河内医療圏</t>
    <rPh sb="0" eb="2">
      <t>カワチ</t>
    </rPh>
    <rPh sb="2" eb="4">
      <t>イリョウ</t>
    </rPh>
    <rPh sb="4" eb="5">
      <t>ケン</t>
    </rPh>
    <phoneticPr fontId="33"/>
  </si>
  <si>
    <t>堺市医療圏</t>
    <rPh sb="0" eb="2">
      <t>サカイシ</t>
    </rPh>
    <rPh sb="2" eb="4">
      <t>イリョウ</t>
    </rPh>
    <rPh sb="4" eb="5">
      <t>ケン</t>
    </rPh>
    <phoneticPr fontId="33"/>
  </si>
  <si>
    <t>泉州医療圏</t>
    <rPh sb="0" eb="1">
      <t>センシュウ</t>
    </rPh>
    <rPh sb="1" eb="3">
      <t>イリョウ</t>
    </rPh>
    <rPh sb="3" eb="4">
      <t>ケン</t>
    </rPh>
    <phoneticPr fontId="33"/>
  </si>
  <si>
    <t>大阪市医療圏</t>
    <rPh sb="0" eb="2">
      <t>オオサカシ</t>
    </rPh>
    <rPh sb="2" eb="4">
      <t>イリョウ</t>
    </rPh>
    <rPh sb="4" eb="5">
      <t>ケン</t>
    </rPh>
    <phoneticPr fontId="33"/>
  </si>
  <si>
    <t>広域連合全体</t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</si>
  <si>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</si>
  <si>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</si>
  <si>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患者割合(%)
(被保険者数に占める割合)</t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</si>
  <si>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</si>
  <si>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患者割合
(%)
(被保険者数に占める割合)</t>
    <rPh sb="2" eb="4">
      <t>ワリアイ</t>
    </rPh>
    <rPh sb="10" eb="14">
      <t>ヒホケンシャ</t>
    </rPh>
    <rPh sb="14" eb="15">
      <t>スウ</t>
    </rPh>
    <rPh sb="16" eb="17">
      <t>シ</t>
    </rPh>
    <rPh sb="19" eb="21">
      <t>ワリアイ</t>
    </rPh>
    <phoneticPr fontId="4"/>
  </si>
  <si>
    <t>大阪市</t>
    <phoneticPr fontId="4"/>
  </si>
  <si>
    <t>0802</t>
  </si>
  <si>
    <t>その他の外耳疾患</t>
  </si>
  <si>
    <t>耳垢栓塞</t>
  </si>
  <si>
    <t>慢性腎不全,末期腎不全,腎性貧血</t>
  </si>
  <si>
    <t>くも膜下出血後遺症,くも膜下出血,中大脳動脈瘤破裂によるくも膜下出血</t>
  </si>
  <si>
    <t>急性骨髄性白血病,慢性骨髄性白血病,慢性リンパ性白血病</t>
  </si>
  <si>
    <t>くも膜下出血,くも膜下出血後遺症,ＩＣ－ＰＣ動脈瘤破裂によるくも膜下出血</t>
  </si>
  <si>
    <t>慢性骨髄性白血病,急性骨髄性白血病,慢性リンパ性白血病</t>
  </si>
  <si>
    <t>くも膜下出血,くも膜下出血後遺症,前交通動脈瘤破裂によるくも膜下出血</t>
  </si>
  <si>
    <t>慢性腎不全,腎性貧血,末期腎不全</t>
  </si>
  <si>
    <t>慢性骨髄性白血病,急性骨髄性白血病,慢性骨髄性白血病慢性期</t>
  </si>
  <si>
    <t>知的障害,最重度知的障害</t>
  </si>
  <si>
    <t>大腿骨頚部骨折,大腿骨転子部骨折,腰椎圧迫骨折</t>
  </si>
  <si>
    <t>うっ血性心不全,慢性心不全,大動脈弁狭窄症</t>
  </si>
  <si>
    <t>前立腺癌,多発性骨髄腫,去勢抵抗性前立腺癌</t>
  </si>
  <si>
    <t>心原性脳塞栓症,脳梗塞,脳梗塞後遺症</t>
  </si>
  <si>
    <t>誤嚥性肺炎,間質性肺炎,慢性呼吸不全</t>
  </si>
  <si>
    <t>うっ血性心不全,慢性心不全,発作性心房細動</t>
  </si>
  <si>
    <t>前立腺癌,多発性骨髄腫,膵頭部癌</t>
  </si>
  <si>
    <t>脳梗塞後遺症,脳梗塞,心原性脳塞栓症</t>
  </si>
  <si>
    <t>脳梗塞,脳梗塞後遺症,心原性脳塞栓症</t>
  </si>
  <si>
    <t>誤嚥性肺炎,間質性肺炎,特発性肺線維症</t>
  </si>
  <si>
    <t>うっ血性心不全,慢性心不全,慢性うっ血性心不全</t>
  </si>
  <si>
    <t>誤嚥性肺炎,間質性肺炎,呼吸不全</t>
  </si>
  <si>
    <t>うっ血性心不全,慢性心不全,心房細動</t>
  </si>
  <si>
    <t>内頚動脈瘤破裂によるくも膜下出血,中大脳動脈瘤破裂によるくも膜下出血</t>
  </si>
  <si>
    <t>慢性骨髄性白血病,急性リンパ性白血病,急性骨髄性白血病</t>
  </si>
  <si>
    <t>くも膜下出血後遺症,くも膜下出血</t>
  </si>
  <si>
    <t>慢性リンパ性白血病</t>
  </si>
  <si>
    <t>急性骨髄性白血病,急性リンパ性白血病</t>
  </si>
  <si>
    <t>くも膜下出血後遺症,ＩＣ－ＰＣ動脈瘤破裂によるくも膜下出血,くも膜下出血</t>
  </si>
  <si>
    <t>くも膜下出血,前交通動脈瘤破裂によるくも膜下出血,ＩＣ－ＰＣ動脈瘤破裂によるくも膜下出血</t>
  </si>
  <si>
    <t>慢性骨髄性白血病,成人Ｔ細胞白血病リンパ腫,Ｐｈ陽性急性リンパ性白血病</t>
  </si>
  <si>
    <t>末期腎不全,慢性腎不全,慢性腎臓病ステージＧ５Ｄ</t>
  </si>
  <si>
    <t>慢性骨髄性白血病,急性リンパ性白血病,成人Ｔ細胞白血病リンパ腫</t>
  </si>
  <si>
    <t>慢性腎不全,腎性貧血,急性腎不全</t>
  </si>
  <si>
    <t>椎骨動脈瘤破裂によるくも膜下出血,内頚動脈瘤破裂によるくも膜下出血</t>
  </si>
  <si>
    <t>慢性骨髄性白血病,急性骨髄性白血病</t>
  </si>
  <si>
    <t>骨髄異形成関連変化を伴う急性骨髄性白血病</t>
  </si>
  <si>
    <t>末期腎不全,慢性腎不全,腎性貧血</t>
  </si>
  <si>
    <t>急性リンパ性白血病,慢性骨髄性白血病,急性骨髄性白血病</t>
  </si>
  <si>
    <t>くも膜下出血,くも膜下出血後遺症,中大脳動脈瘤破裂によるくも膜下出血</t>
  </si>
  <si>
    <t>慢性リンパ性白血病,成人Ｔ細胞白血病リンパ腫,急性骨髄性白血病</t>
  </si>
  <si>
    <t>慢性腎不全,腎性貧血,慢性腎臓病ステージＧ５</t>
  </si>
  <si>
    <t>くも膜下出血,後大脳動脈瘤破裂によるくも膜下出血,ＩＣ－ＰＣ動脈瘤破裂によるくも膜下出血</t>
  </si>
  <si>
    <t>慢性骨髄性白血病,慢性リンパ性白血病,急性骨髄性白血病</t>
  </si>
  <si>
    <t>くも膜下出血,ＩＣ－ＰＣ動脈瘤破裂によるくも膜下出血,前交通動脈瘤破裂によるくも膜下出血</t>
  </si>
  <si>
    <t>慢性骨髄性白血病慢性期,急性リンパ性白血病,急性骨髄性白血病</t>
  </si>
  <si>
    <t>慢性リンパ性白血病,急性骨髄性白血病,慢性骨髄性白血病</t>
  </si>
  <si>
    <t>くも膜下出血,ＩＣ－ＰＣ動脈瘤破裂によるくも膜下出血,椎骨動脈瘤破裂によるくも膜下出血</t>
  </si>
  <si>
    <t>急性骨髄性白血病,慢性骨髄性白血病,急性前骨髄球性白血病</t>
  </si>
  <si>
    <t>くも膜下出血後遺症,前大脳動脈瘤破裂によるくも膜下出血,くも膜下出血</t>
  </si>
  <si>
    <t>急性リンパ性白血病,急性骨髄性白血病,慢性骨髄性白血病</t>
  </si>
  <si>
    <t>くも膜下出血,くも膜下出血後遺症,脳底動脈瘤破裂によるくも膜下出血</t>
  </si>
  <si>
    <t>慢性骨髄性白血病,急性前骨髄球性白血病,急性骨髄性白血病</t>
  </si>
  <si>
    <t>中大脳動脈瘤破裂によるくも膜下出血,前交通動脈瘤破裂によるくも膜下出血,脳底動脈瘤破裂によるくも膜下出血</t>
  </si>
  <si>
    <t>急性骨髄性白血病,急性前骨髄球性白血病,慢性骨髄性白血病</t>
  </si>
  <si>
    <t>くも膜下出血後遺症,椎骨動脈瘤破裂によるくも膜下出血,前交通動脈瘤破裂によるくも膜下出血</t>
  </si>
  <si>
    <t>慢性骨髄性白血病,成人Ｔ細胞白血病リンパ腫,急性単球性白血病</t>
  </si>
  <si>
    <t>くも膜下出血後遺症,前交通動脈瘤破裂によるくも膜下出血,中大脳動脈瘤破裂によるくも膜下出血</t>
  </si>
  <si>
    <t>慢性骨髄性白血病,成人Ｔ細胞白血病リンパ腫,急性骨髄性白血病</t>
  </si>
  <si>
    <t>急性骨髄性白血病,慢性骨髄性白血病,急性リンパ性白血病</t>
  </si>
  <si>
    <t>くも膜下出血,脳動静脈奇形破裂によるくも膜下出血</t>
  </si>
  <si>
    <t>急性骨髄性白血病,慢性リンパ性白血病,慢性骨髄性白血病</t>
  </si>
  <si>
    <t>最重度知的障害</t>
  </si>
  <si>
    <t>くも膜下出血,くも膜下出血後遺症,脳動脈瘤破裂</t>
  </si>
  <si>
    <t>慢性骨髄性白血病,急性骨髄性白血病,急性リンパ性白血病</t>
  </si>
  <si>
    <t>慢性腎不全,腎性貧血,腎不全</t>
  </si>
  <si>
    <t>くも膜下出血後遺症,中大脳動脈瘤破裂によるくも膜下出血,くも膜下出血</t>
  </si>
  <si>
    <t>急性骨髄性白血病,Ｐｈ陽性急性リンパ性白血病,非定型慢性骨髄性白血病</t>
  </si>
  <si>
    <t>くも膜下出血,くも膜下出血後遺症</t>
  </si>
  <si>
    <t>慢性骨髄性白血病,急性骨髄性白血病,急性骨髄線維症</t>
  </si>
  <si>
    <t>くも膜下出血後遺症,くも膜下出血,ＩＣ－ＰＣ動脈瘤破裂によるくも膜下出血</t>
  </si>
  <si>
    <t>慢性骨髄単球性白血病,慢性骨髄性白血病,急性骨髄性白血病</t>
  </si>
  <si>
    <t>中大脳動脈瘤破裂によるくも膜下出血,くも膜下出血,くも膜下出血後遺症</t>
  </si>
  <si>
    <t>くも膜下出血,中大脳動脈瘤破裂によるくも膜下出血,前交通動脈瘤破裂によるくも膜下出血</t>
  </si>
  <si>
    <t>くも膜下出血後遺症,くも膜下出血,特発性くも膜下出血</t>
  </si>
  <si>
    <t>慢性骨髄性白血病慢性期,成人Ｔ細胞白血病リンパ腫・くすぶり型,急性骨髄性白血病</t>
  </si>
  <si>
    <t>くも膜下出血,くも膜下出血後遺症,内頚動脈瘤破裂によるくも膜下出血</t>
  </si>
  <si>
    <t>慢性リンパ性白血病,慢性骨髄性白血病,急性リンパ性白血病</t>
  </si>
  <si>
    <t>慢性骨髄性白血病慢性期,急性前骨髄球性白血病,急性骨髄性白血病</t>
  </si>
  <si>
    <t>くも膜下出血後遺症,前大脳動脈瘤破裂によるくも膜下出血</t>
  </si>
  <si>
    <t>くも膜下出血,くも膜下出血後遺症,後交通動脈瘤破裂によるくも膜下出血</t>
  </si>
  <si>
    <t>くも膜下出血後遺症,くも膜下出血,前大脳動脈瘤破裂によるくも膜下出血</t>
  </si>
  <si>
    <t>急性骨髄性白血病,慢性骨髄性白血病,成人Ｔ細胞白血病リンパ腫</t>
  </si>
  <si>
    <t>くも膜下出血後遺症,くも膜下出血,脳動静脈奇形破裂によるくも膜下出血</t>
  </si>
  <si>
    <t>くも膜下出血後遺症,前交通動脈瘤破裂によるくも膜下出血,くも膜下出血</t>
  </si>
  <si>
    <t>慢性骨髄性白血病,急性骨髄性白血病,骨髄異形成関連変化を伴う急性骨髄性白血病</t>
  </si>
  <si>
    <t>慢性骨髄性白血病,急性骨髄性白血病,成人Ｔ細胞白血病リンパ腫・リンパ腫型</t>
  </si>
  <si>
    <t>くも膜下出血,脳動脈瘤破裂,前交通動脈瘤破裂によるくも膜下出血</t>
  </si>
  <si>
    <t>急性骨髄性白血病,慢性骨髄性白血病</t>
  </si>
  <si>
    <t>くも膜下出血,前交通動脈瘤破裂によるくも膜下出血,くも膜下出血後遺症</t>
  </si>
  <si>
    <t>くも膜下出血,脳動脈瘤破裂,脳底動脈瘤破裂によるくも膜下出血</t>
  </si>
  <si>
    <t>慢性リンパ性白血病,慢性骨髄性白血病,急性骨髄性白血病</t>
  </si>
  <si>
    <t>急性骨髄性白血病,慢性骨髄性白血病,成人Ｔ細胞白血病リンパ腫・リンパ腫型</t>
  </si>
  <si>
    <t>慢性腎不全,腎性貧血,慢性腎臓病ステージＧ５Ｄ</t>
  </si>
  <si>
    <t>中大脳動脈瘤破裂によるくも膜下出血,くも膜下出血,前大脳動脈瘤破裂によるくも膜下出血</t>
  </si>
  <si>
    <t>急性骨髄性白血病,骨髄異形成関連変化を伴う急性骨髄性白血病</t>
  </si>
  <si>
    <t>急性骨髄性白血病,慢性骨髄性白血病慢性期,慢性リンパ性白血病</t>
  </si>
  <si>
    <t>前交通動脈瘤破裂によるくも膜下出血,くも膜下出血,ＩＣ－ＰＣ動脈瘤破裂によるくも膜下出血</t>
  </si>
  <si>
    <t>慢性骨髄性白血病,慢性骨髄性白血病慢性期,骨髄異形成関連変化を伴う急性骨髄性白血病</t>
  </si>
  <si>
    <t>慢性骨髄性白血病,成人Ｔ細胞白血病リンパ腫</t>
  </si>
  <si>
    <t>慢性骨髄性白血病,急性骨髄性白血病,慢性骨髄単球性白血病</t>
  </si>
  <si>
    <t>慢性骨髄性白血病,急性骨髄性白血病,Ｐｈ陽性急性リンパ性白血病</t>
  </si>
  <si>
    <t>くも膜下出血,脳底動脈瘤破裂によるくも膜下出血,ＩＣ－ＰＣ動脈瘤破裂によるくも膜下出血</t>
  </si>
  <si>
    <t>慢性骨髄性白血病,急性骨髄性白血病,成人Ｔ細胞白血病リンパ腫</t>
  </si>
  <si>
    <t>前交通動脈瘤破裂によるくも膜下出血,くも膜下出血後遺症,ＩＣ－ＰＣ動脈瘤破裂によるくも膜下出血</t>
  </si>
  <si>
    <t>成人Ｔ細胞白血病リンパ腫・リンパ腫型,急性骨髄性白血病,慢性骨髄性白血病</t>
  </si>
  <si>
    <t>急性骨髄性白血病,慢性リンパ性白血病,急性リンパ性白血病</t>
  </si>
  <si>
    <t>慢性腎不全,末期腎不全,慢性腎臓病ステージＧ５</t>
  </si>
  <si>
    <t>脳動脈瘤破裂</t>
  </si>
  <si>
    <t>慢性骨髄性白血病,急性骨髄性白血病,急性前骨髄球性白血病</t>
  </si>
  <si>
    <t>慢性骨髄単球性白血病,慢性リンパ性白血病,急性骨髄性白血病</t>
  </si>
  <si>
    <t>慢性骨髄性白血病,急性リンパ性白血病,急性骨髄性白血病・最未分化型</t>
  </si>
  <si>
    <t>慢性骨髄性白血病慢性期,慢性骨髄性白血病,成人Ｔ細胞白血病リンパ腫</t>
  </si>
  <si>
    <t>前大脳動脈瘤破裂によるくも膜下出血,破裂性椎骨動脈解離によるくも膜下出血</t>
  </si>
  <si>
    <t>慢性骨髄性白血病,ＣＣＲ４陽性成人Ｔ細胞白血病リンパ腫,慢性リンパ性白血病</t>
  </si>
  <si>
    <t>慢性腎不全,末期腎不全,急性腎前性腎不全</t>
  </si>
  <si>
    <t>くも膜下出血後遺症,前交通動脈瘤破裂によるくも膜下出血</t>
  </si>
  <si>
    <t>慢性骨髄性白血病慢性期</t>
  </si>
  <si>
    <t>腎性貧血,慢性腎不全,末期腎不全</t>
  </si>
  <si>
    <t>急性骨髄性白血病,慢性骨髄単球性白血病</t>
  </si>
  <si>
    <t>前交通動脈瘤破裂によるくも膜下出血</t>
  </si>
  <si>
    <t>慢性骨髄性白血病,慢性骨髄性白血病慢性期</t>
  </si>
  <si>
    <t>Ｐｈ陽性急性リンパ性白血病,急性骨髄性白血病,慢性骨髄性白血病</t>
  </si>
  <si>
    <t>くも膜下出血,破裂性椎骨動脈解離によるくも膜下出血</t>
  </si>
  <si>
    <t>慢性腎不全,末期腎不全,慢性腎臓病ステージＧ５Ｄ</t>
  </si>
  <si>
    <t>大腿骨転子部骨折,大腿骨頚部骨折,腰椎圧迫骨折</t>
  </si>
  <si>
    <t>うっ血性心不全,持続性心房細動,慢性心不全</t>
  </si>
  <si>
    <t>前立腺癌,多発性骨髄腫,肝門部胆管癌</t>
  </si>
  <si>
    <t>脳梗塞,心原性脳塞栓症,アテローム血栓性脳梗塞</t>
  </si>
  <si>
    <t>誤嚥性肺炎,間質性肺炎,特発性器質化肺炎</t>
  </si>
  <si>
    <t>大腿骨頚部骨折,腰椎圧迫骨折,大腿骨転子部骨折</t>
  </si>
  <si>
    <t>前立腺癌,膀胱癌,去勢抵抗性前立腺癌</t>
  </si>
  <si>
    <t>脳梗塞,多発性脳梗塞,アテローム血栓性脳梗塞</t>
  </si>
  <si>
    <t>誤嚥性肺炎,間質性肺炎,特発性間質性肺炎</t>
  </si>
  <si>
    <t>腰椎圧迫骨折,大腿骨転子部骨折,大腿骨頚部骨折</t>
  </si>
  <si>
    <t>慢性心不全,うっ血性心不全,慢性うっ血性心不全</t>
  </si>
  <si>
    <t>前立腺癌,多発性骨髄腫,転移性脳腫瘍</t>
  </si>
  <si>
    <t>脳梗塞,脳梗塞後遺症,アテローム血栓性脳梗塞</t>
  </si>
  <si>
    <t>うっ血性心不全,慢性心不全,心不全</t>
  </si>
  <si>
    <t>脳梗塞,心原性脳塞栓症,脳梗塞後遺症</t>
  </si>
  <si>
    <t>うっ血性心不全,慢性うっ血性心不全,慢性心不全</t>
  </si>
  <si>
    <t>前立腺癌,多発性骨髄腫,尿管癌</t>
  </si>
  <si>
    <t>アテローム血栓性脳梗塞,脳梗塞,多発性脳梗塞</t>
  </si>
  <si>
    <t>誤嚥性肺炎,慢性呼吸不全,特発性肺線維症</t>
  </si>
  <si>
    <t>うっ血性心不全,発作性心房細動,持続性心房細動</t>
  </si>
  <si>
    <t>前立腺癌,去勢抵抗性前立腺癌,尿管癌</t>
  </si>
  <si>
    <t>アテローム血栓性脳梗塞,脳梗塞,脳梗塞後遺症</t>
  </si>
  <si>
    <t>誤嚥性肺炎,特発性肺線維症,肺化膿症</t>
  </si>
  <si>
    <t>大腿骨頚部骨折,大腿骨転子部骨折,橈骨遠位端骨折</t>
  </si>
  <si>
    <t>慢性心不全,うっ血性心不全,発作性心房細動</t>
  </si>
  <si>
    <t>前立腺癌,多発性骨髄腫,悪性黒色腫</t>
  </si>
  <si>
    <t>アテローム血栓性脳梗塞,心原性脳塞栓症,脳梗塞後遺症</t>
  </si>
  <si>
    <t>誤嚥性肺炎,慢性呼吸不全,気胸</t>
  </si>
  <si>
    <t>発作性心房細動,うっ血性心不全,大動脈弁狭窄症</t>
  </si>
  <si>
    <t>前立腺癌,膵頭部癌,腎癌</t>
  </si>
  <si>
    <t>アテローム血栓性脳梗塞,心原性脳塞栓症,ラクナ梗塞</t>
  </si>
  <si>
    <t>誤嚥性肺炎,特発性間質性肺炎,特発性肺線維症</t>
  </si>
  <si>
    <t>うっ血性心不全,慢性心不全,非弁膜症性心房細動</t>
  </si>
  <si>
    <t>前立腺癌,腎癌,膵頭部癌</t>
  </si>
  <si>
    <t>誤嚥性肺炎,気管支拡張症,膿胸</t>
  </si>
  <si>
    <t>前立腺癌,去勢抵抗性前立腺癌,膵頭部癌</t>
  </si>
  <si>
    <t>心原性脳塞栓症,脳梗塞後遺症,脳梗塞</t>
  </si>
  <si>
    <t>前立腺癌,去勢抵抗性前立腺癌,多発性骨髄腫</t>
  </si>
  <si>
    <t>心原性脳塞栓症,脳梗塞,ラクナ梗塞</t>
  </si>
  <si>
    <t>脳梗塞後遺症,脳梗塞,アテローム血栓性脳梗塞</t>
  </si>
  <si>
    <t>誤嚥性肺炎,呼吸不全,特発性間質性肺炎</t>
  </si>
  <si>
    <t>前立腺癌,膵頭部癌,去勢抵抗性前立腺癌</t>
  </si>
  <si>
    <t>心原性脳塞栓症,脳梗塞,アテローム血栓性脳梗塞</t>
  </si>
  <si>
    <t>誤嚥性肺炎,慢性呼吸不全,特発性間質性肺炎</t>
  </si>
  <si>
    <t>誤嚥性肺炎,特発性肺線維症,慢性呼吸不全</t>
  </si>
  <si>
    <t>前立腺癌,膵頭部癌,多発性骨髄腫</t>
  </si>
  <si>
    <t>アテローム血栓性脳梗塞,心原性脳塞栓症,脳梗塞</t>
  </si>
  <si>
    <t>誤嚥性肺炎,特発性肺線維症,間質性肺炎</t>
  </si>
  <si>
    <t>うっ血性心不全,発作性心房細動,慢性心不全</t>
  </si>
  <si>
    <t>脳梗塞後遺症,アテローム血栓性脳梗塞,脳梗塞</t>
  </si>
  <si>
    <t>前立腺癌,多発性骨髄腫,膀胱癌</t>
  </si>
  <si>
    <t>誤嚥性肺炎,慢性呼吸不全,呼吸不全</t>
  </si>
  <si>
    <t>うっ血性心不全,慢性心不全,持続性心房細動</t>
  </si>
  <si>
    <t>前立腺癌,多発性骨髄腫,悪性胸膜中皮腫</t>
  </si>
  <si>
    <t>脳梗塞後遺症,アテローム血栓性脳梗塞,心原性脳塞栓症</t>
  </si>
  <si>
    <t>誤嚥性肺炎,特発性間質性肺炎,呼吸不全</t>
  </si>
  <si>
    <t>誤嚥性肺炎,間質性肺炎,気管支拡張症</t>
  </si>
  <si>
    <t>脳梗塞後遺症,心原性脳塞栓症,アテローム血栓性脳梗塞</t>
  </si>
  <si>
    <t>多発性脳梗塞,脳梗塞,アテローム血栓性脳梗塞</t>
  </si>
  <si>
    <t>多発性骨髄腫,前立腺癌,膵頭部癌</t>
  </si>
  <si>
    <t>アテローム血栓性脳梗塞,脳梗塞後遺症,心原性脳塞栓症</t>
  </si>
  <si>
    <t>誤嚥性肺炎,慢性呼吸不全,間質性肺炎</t>
  </si>
  <si>
    <t>脳梗塞後遺症,ラクナ梗塞,脳梗塞</t>
  </si>
  <si>
    <t>うっ血性心不全,大動脈弁狭窄症,慢性心不全</t>
  </si>
  <si>
    <t>脳梗塞,ラクナ梗塞,脳梗塞後遺症</t>
  </si>
  <si>
    <t>うっ血性心不全,心房細動,慢性心不全</t>
  </si>
  <si>
    <t>うっ血性心不全,大動脈弁狭窄症,慢性うっ血性心不全</t>
  </si>
  <si>
    <t>うっ血性心不全,発作性心房細動,大動脈弁狭窄症</t>
  </si>
  <si>
    <t>前立腺癌,去勢抵抗性前立腺癌,膀胱癌</t>
  </si>
  <si>
    <t>慢性心不全,心房細動,うっ血性心不全</t>
  </si>
  <si>
    <t>大腿骨頚部骨折,骨折,大腿骨転子部骨折</t>
  </si>
  <si>
    <t>脳梗塞,脳梗塞後遺症,ラクナ梗塞</t>
  </si>
  <si>
    <t>心原性脳塞栓症,脳梗塞後遺症,アテローム血栓性脳梗塞</t>
  </si>
  <si>
    <t>脳梗塞,アテローム血栓性脳梗塞,心原性脳塞栓症</t>
  </si>
  <si>
    <t>多発性骨髄腫,去勢抵抗性前立腺癌,前立腺癌</t>
  </si>
  <si>
    <t>うっ血性心不全,大動脈弁狭窄症,心不全</t>
  </si>
  <si>
    <t>脳梗塞後遺症,心原性脳塞栓症,脳梗塞</t>
  </si>
  <si>
    <t>脳梗塞,心原性脳塞栓症,多発性脳梗塞</t>
  </si>
  <si>
    <t>誤嚥性肺炎,間質性肺炎,びまん性間質性肺炎</t>
  </si>
  <si>
    <t>大腿骨頚部骨折,腰椎圧迫骨折,転子間骨折</t>
  </si>
  <si>
    <t>前立腺癌,多発性骨髄腫,腎癌</t>
  </si>
  <si>
    <t>呼吸不全,誤嚥性肺炎,慢性呼吸不全</t>
  </si>
  <si>
    <t>脳梗塞後遺症,心原性脳塞栓症,アテローム血栓性脳梗塞・急性期</t>
  </si>
  <si>
    <t>誤嚥性肺炎,間質性肺炎,膿胸</t>
  </si>
  <si>
    <t>うっ血性心不全,慢性うっ血性心不全,心房細動</t>
  </si>
  <si>
    <t>誤嚥性肺炎,慢性呼吸不全,胸水貯留</t>
  </si>
  <si>
    <t>慢性うっ血性心不全,うっ血性心不全,発作性心房細動</t>
  </si>
  <si>
    <t>誤嚥性肺炎,特発性間質性肺炎,間質性肺炎</t>
  </si>
  <si>
    <t>大腿骨転子部骨折,腰椎圧迫骨折,大腿骨頚部骨折</t>
  </si>
  <si>
    <t>誤嚥性肺炎,呼吸不全,非特異性間質性肺炎</t>
  </si>
  <si>
    <t>うっ血性心不全,心不全,慢性心不全</t>
  </si>
  <si>
    <t>脳梗塞,アテローム血栓性脳梗塞・急性期,心原性脳塞栓症</t>
  </si>
  <si>
    <t>誤嚥性肺炎,胸水貯留,肺膿瘍</t>
  </si>
  <si>
    <t>慢性心不全,うっ血性心不全,心房細動</t>
  </si>
  <si>
    <t>前立腺癌,腎癌,多発性骨髄腫</t>
  </si>
  <si>
    <t>脳梗塞,脳梗塞後遺症,多発性脳梗塞</t>
  </si>
  <si>
    <t>うっ血性心不全,慢性うっ血性心不全,洞不全症候群</t>
  </si>
  <si>
    <t>脳梗塞,アテローム血栓性脳梗塞,脳梗塞後遺症</t>
  </si>
  <si>
    <t>慢性心不全,うっ血性心不全,心不全</t>
  </si>
  <si>
    <t>前立腺癌,膵癌,腎盂癌</t>
  </si>
  <si>
    <t>誤嚥性肺炎,気管支拡張症,慢性呼吸不全</t>
  </si>
  <si>
    <t>うっ血性心不全,非弁膜症性心房細動,大動脈弁狭窄症</t>
  </si>
  <si>
    <t>誤嚥性肺炎,特発性肺線維症,特発性間質性肺炎</t>
  </si>
  <si>
    <t>うっ血性心不全,非弁膜症性心房細動,慢性心不全</t>
  </si>
  <si>
    <t>アテローム血栓性脳梗塞・急性期,脳梗塞,多発性脳梗塞</t>
  </si>
  <si>
    <t>去勢抵抗性前立腺癌,腎癌,前立腺癌</t>
  </si>
  <si>
    <t>腰椎圧迫骨折,大腿骨頚部骨折,大腿骨転子部骨折</t>
  </si>
  <si>
    <t>前立腺癌,去勢抵抗性前立腺癌,肝門部胆管癌</t>
  </si>
  <si>
    <t>脳梗塞,ラクナ梗塞,心原性脳塞栓症</t>
  </si>
  <si>
    <t>腎癌,膵頭部癌,去勢抵抗性前立腺癌</t>
  </si>
  <si>
    <t>間質性肺炎,誤嚥性肺炎,特発性肺線維症</t>
  </si>
  <si>
    <t>多発性骨髄腫,膵頭部癌,前立腺癌</t>
  </si>
  <si>
    <t>脳梗塞,多発性脳梗塞,ラクナ梗塞</t>
  </si>
  <si>
    <t>大腿骨頚部骨折,大腿骨転子部骨折,骨折</t>
  </si>
  <si>
    <t>慢性うっ血性心不全,慢性心不全,うっ血性心不全</t>
  </si>
  <si>
    <t>胆のう癌,転移性脳腫瘍,膵体部癌</t>
  </si>
  <si>
    <t>誤嚥性肺炎,間質性肺炎,老人性嚥下性肺炎</t>
  </si>
  <si>
    <t>腰椎圧迫骨折,橈骨遠位端骨折,転子間骨折</t>
  </si>
  <si>
    <t>うっ血性心不全,蘇生に成功した心停止,心房細動</t>
  </si>
  <si>
    <t>多発性骨髄腫,尿管癌,甲状腺癌</t>
  </si>
  <si>
    <t>多発性脳梗塞,ラクナ梗塞,延髄梗塞</t>
  </si>
  <si>
    <t>急性呼吸不全,肺炎合併肺膿瘍,誤嚥性肺炎</t>
  </si>
  <si>
    <t>誤嚥性肺炎,特発性間質性肺炎,慢性呼吸不全</t>
  </si>
  <si>
    <t>うっ血性心不全,慢性うっ血性心不全,一過性心房粗動</t>
  </si>
  <si>
    <t>前立腺癌,甲状腺癌,去勢抵抗性前立腺癌</t>
  </si>
  <si>
    <t>心原性脳塞栓症,脳幹梗塞,アテローム血栓性脳梗塞</t>
  </si>
  <si>
    <t>誤嚥性肺炎,間質性肺炎,肥厚性鼻炎</t>
  </si>
  <si>
    <t>大腿骨転子部骨折,大腿骨頚部骨折,大腿骨骨折</t>
  </si>
  <si>
    <t>うっ血性心不全,慢性血栓塞栓性肺高血圧症,完全房室ブロック</t>
  </si>
  <si>
    <t>多発性骨髄腫,去勢抵抗性前立腺癌,尿管癌</t>
  </si>
  <si>
    <t>心原性脳塞栓症,脳梗塞,アテローム血栓性脳梗塞・急性期</t>
  </si>
  <si>
    <t>大腿骨頚部骨折,大腿骨転子部骨折,大腿骨顆上骨折</t>
  </si>
  <si>
    <t>前立腺癌,乳癌骨転移,多発性骨髄腫</t>
  </si>
  <si>
    <t>多発性脳梗塞,脳梗塞後遺症,心原性脳塞栓症</t>
  </si>
  <si>
    <t>特発性間質性肺炎,誤嚥性肺炎,膿胸</t>
  </si>
  <si>
    <t>1008</t>
  </si>
  <si>
    <t>急性又は慢性と明示されない気管支炎</t>
  </si>
  <si>
    <t>気管支炎</t>
  </si>
  <si>
    <t>片麻痺,脳性麻痺,脳梗塞後の片麻痺</t>
  </si>
  <si>
    <t>胃瘻造設状態,人工膝関節置換術後,大腿骨人工骨頭置換術後</t>
  </si>
  <si>
    <t>びまん性大細胞型Ｂ細胞性リンパ腫,悪性リンパ腫,濾胞性リンパ腫</t>
  </si>
  <si>
    <t>高次脳機能障害,摂食障害,器質性精神障害</t>
  </si>
  <si>
    <t>びまん性大細胞型Ｂ細胞性リンパ腫,悪性リンパ腫,マントル細胞リンパ腫</t>
  </si>
  <si>
    <t>片麻痺,不全麻痺,四肢麻痺</t>
  </si>
  <si>
    <t>1108</t>
  </si>
  <si>
    <t>慢性肝炎</t>
  </si>
  <si>
    <t>片麻痺,四肢麻痺,脳性麻痺</t>
  </si>
  <si>
    <t>多系統萎縮症,神経調節性失神</t>
  </si>
  <si>
    <t>片麻痺,脳性麻痺,四肢麻痺</t>
  </si>
  <si>
    <t>廃用症候群,肩関節拘縮,外反母趾</t>
  </si>
  <si>
    <t>廃用症候群,外反母趾,顕微鏡的多発血管炎</t>
  </si>
  <si>
    <t>※高額レセプトの医療費…高額(５万点以上)レセプトの医療費。</t>
  </si>
  <si>
    <t>疾病分類(中分類)</t>
  </si>
  <si>
    <t>医療費(円)※</t>
  </si>
  <si>
    <t>患者一人当たりの医療費(円)※</t>
  </si>
  <si>
    <t>主要傷病名※
(上位3疾病まで記載)</t>
  </si>
  <si>
    <t>患者数
(人)※</t>
  </si>
  <si>
    <t>患者一人
当たりの
医療費(円)※</t>
  </si>
  <si>
    <t>脊椎障害(脊椎症を含む)</t>
  </si>
  <si>
    <t>慢性肝炎(アルコール性のものを除く)</t>
  </si>
  <si>
    <t>脳動脈硬化(症)</t>
  </si>
  <si>
    <t>肝硬変(アルコール性のものを除く)</t>
  </si>
  <si>
    <t>動脈硬化(症)</t>
  </si>
  <si>
    <t>※医療費…高額レセプト発生患者の分析期間の全レセプトの医療費(高額レセプトに限らない)。</t>
    <rPh sb="1" eb="3">
      <t>イリョウ</t>
    </rPh>
    <rPh sb="3" eb="4">
      <t>ヒ</t>
    </rPh>
    <phoneticPr fontId="4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</si>
  <si>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</si>
  <si>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患者割合(%)
(被保険者数に占める割合)</t>
    <rPh sb="0" eb="2">
      <t>カンジャ</t>
    </rPh>
    <rPh sb="13" eb="14">
      <t>スウ</t>
    </rPh>
    <phoneticPr fontId="4"/>
  </si>
  <si>
    <t>患者割合(%)
(被保険者数に占める割合)</t>
    <rPh sb="0" eb="2">
      <t>カンジャ</t>
    </rPh>
    <phoneticPr fontId="4"/>
  </si>
  <si>
    <t>以上</t>
    <rPh sb="0" eb="2">
      <t>イジョウ</t>
    </rPh>
    <phoneticPr fontId="5"/>
  </si>
  <si>
    <t>以下</t>
    <rPh sb="0" eb="2">
      <t>イカ</t>
    </rPh>
    <phoneticPr fontId="5"/>
  </si>
  <si>
    <t>未満</t>
    <rPh sb="0" eb="2">
      <t>ミマン</t>
    </rPh>
    <phoneticPr fontId="5"/>
  </si>
  <si>
    <t>患者数
(人)※</t>
    <phoneticPr fontId="4"/>
  </si>
  <si>
    <t>主要傷病名※
(上位3疾病まで記載)</t>
    <phoneticPr fontId="4"/>
  </si>
  <si>
    <t>-</t>
  </si>
  <si>
    <t>-</t>
    <phoneticPr fontId="4"/>
  </si>
  <si>
    <t>陳旧性肺結核,肺結核後遺症,ヘルペス脳炎後遺症</t>
  </si>
  <si>
    <t>視床出血,脳皮質下出血,被殻出血</t>
  </si>
  <si>
    <t>胃瘻造設状態,人工股関節置換術後,大腿骨人工骨頭置換術後</t>
  </si>
  <si>
    <t>腹部大動脈瘤,胸部大動脈瘤,急性大動脈解離ＳｔａｎｆｏｒｄＡ</t>
  </si>
  <si>
    <t>摂食障害,高次脳機能障害,器質性精神障害</t>
  </si>
  <si>
    <t>上葉肺癌,下葉肺癌,肺癌</t>
  </si>
  <si>
    <t>認知症,血管性認知症,老年精神病</t>
  </si>
  <si>
    <t>Ｃ型慢性肝炎,Ｃ型肝炎,Ｃ型肝硬変</t>
  </si>
  <si>
    <t>多系統萎縮症,神経調節性失神,自律神経失調症</t>
  </si>
  <si>
    <t>播種性血管内凝固,特発性血小板減少性紫斑病,血小板減少症</t>
  </si>
  <si>
    <t>パーキンソン病,パーキンソン症候群,パーキンソン病Ｙａｈｒ５</t>
  </si>
  <si>
    <t>脳動静脈奇形,Ｓ状結腸過長症,多発性のう胞腎</t>
  </si>
  <si>
    <t>貧血,鉄欠乏性貧血,再生不良性貧血</t>
  </si>
  <si>
    <t>誤嚥性肺炎,間質性肺炎,胸水貯留</t>
  </si>
  <si>
    <t>廃用症候群,人工股関節周囲骨折,リウマチ性多発筋痛</t>
  </si>
  <si>
    <t>肺炎,細菌性肺炎,急性肺炎</t>
  </si>
  <si>
    <t>鼡径ヘルニア,癒着性イレウス,急性胆管炎</t>
  </si>
  <si>
    <t>変形性膝関節症,一側性原発性膝関節症,変形性股関節症</t>
  </si>
  <si>
    <t>労作性狭心症,不安定狭心症,狭心症</t>
  </si>
  <si>
    <t>腰部脊柱管狭窄症,変形性腰椎症,頚椎症性脊髄症</t>
  </si>
  <si>
    <t>総胆管結石性胆管炎,総胆管結石,急性胆のう炎</t>
  </si>
  <si>
    <t>胃体部癌,胃癌,胃前庭部癌</t>
  </si>
  <si>
    <t>網膜前膜,加齢黄斑変性,黄斑円孔</t>
  </si>
  <si>
    <t>骨粗鬆症,骨折の危険性の高い骨粗鬆症,骨粗鬆症・病的骨折あり</t>
  </si>
  <si>
    <t>肝硬変症,非代償性肝硬変</t>
  </si>
  <si>
    <t>急性骨髄性白血病,Ｐｈ陽性急性リンパ性白血病,慢性骨髄性白血病</t>
  </si>
  <si>
    <t>気管支喘息,気管支喘息重積発作</t>
  </si>
  <si>
    <t>中大脳動脈瘤破裂によるくも膜下出血,くも膜下出血後遺症</t>
  </si>
  <si>
    <t>急性骨髄性白血病,慢性単球性白血病,成人Ｔ細胞白血病リンパ腫</t>
  </si>
  <si>
    <t>ＩＣ－ＰＣ動脈瘤破裂によるくも膜下出血,くも膜下出血後遺症</t>
  </si>
  <si>
    <t>慢性腎不全,慢性腎臓病ステージＧ５,腎不全</t>
  </si>
  <si>
    <t>せん妄,摂食障害,高次脳機能障害</t>
  </si>
  <si>
    <t>自律神経てんかん,症候性てんかん</t>
  </si>
  <si>
    <t>腹部大動脈瘤,急性大動脈解離ＳｔａｎｆｏｒｄＢ,深部静脈血栓症</t>
  </si>
  <si>
    <t>胃瘻造設状態,大腿骨人工骨頭置換術後</t>
  </si>
  <si>
    <t>中大脳動脈瘤破裂によるくも膜下出血,くも膜下出血後遺症,くも膜下出血</t>
  </si>
  <si>
    <t>慢性骨髄性白血病,成人Ｔ細胞白血病リンパ腫,急性リンパ性白血病</t>
  </si>
  <si>
    <t>くも膜下出血,くも膜下出血後遺症,椎骨動脈瘤破裂によるくも膜下出血</t>
  </si>
  <si>
    <t>腰椎すべり症,脊柱側弯症,腰椎不安定症</t>
  </si>
  <si>
    <t>意識障害,遷延性意識障害,出血性ショック</t>
  </si>
  <si>
    <t>発作性夜間ヘモグロビン尿症,貧血,特発性再生不良性貧血</t>
  </si>
  <si>
    <t>中大脳動脈瘤破裂によるくも膜下出血,くも膜下出血</t>
  </si>
  <si>
    <t>肺アスペルギルス症,副鼻腔真菌症</t>
  </si>
  <si>
    <t>気管切開術後,大腿骨人工骨頭置換術後,腎移植後</t>
  </si>
  <si>
    <t>慢性リンパ性白血病,急性骨髄単球性白血病,成人Ｔ細胞白血病リンパ腫・リンパ腫型</t>
  </si>
  <si>
    <t>くも膜下出血,内頚動脈瘤破裂によるくも膜下出血,前交通動脈瘤破裂によるくも膜下出血</t>
  </si>
  <si>
    <t>慢性腎不全,慢性腎臓病ステージＧ５,慢性腎臓病ステージＧ４</t>
  </si>
  <si>
    <t>くも膜下出血,中大脳動脈瘤破裂によるくも膜下出血,ＩＣ－ＰＣ動脈瘤破裂によるくも膜下出血</t>
  </si>
  <si>
    <t>片麻痺,脳性麻痺,脳卒中後片麻痺</t>
  </si>
  <si>
    <t>視床出血,被殻出血,脳皮質下出血</t>
  </si>
  <si>
    <t>廃用症候群,横紋筋融解,腰椎椎間板性椎間孔狭窄症</t>
  </si>
  <si>
    <t>中大脳動脈瘤破裂によるくも膜下出血,ＩＣ－ＰＣ動脈瘤破裂によるくも膜下出血,前交通動脈瘤破裂によるくも膜下出血</t>
  </si>
  <si>
    <t>高次脳機能障害,摂食障害</t>
  </si>
  <si>
    <t>人工膝関節置換術後,気管切開術後,胃瘻造設状態</t>
  </si>
  <si>
    <t>ＩＣ－ＰＣ動脈瘤破裂によるくも膜下出血,椎骨動脈瘤破裂によるくも膜下出血,中大脳動脈瘤破裂によるくも膜下出血</t>
  </si>
  <si>
    <t>カンジダ性敗血症,慢性壊死性肺アスペルギルス症,足爪白癬</t>
  </si>
  <si>
    <t>びまん性大細胞型Ｂ細胞性リンパ腫,ＣＤ２０陽性Ｂ細胞性非ホジキンリンパ腫,血管免疫芽球性Ｔ細胞リンパ腫</t>
  </si>
  <si>
    <t>四肢麻痺,下肢不全麻痺,痙性麻痺</t>
  </si>
  <si>
    <t>びまん性大細胞型Ｂ細胞性リンパ腫,脳悪性リンパ腫,悪性リンパ腫</t>
  </si>
  <si>
    <t>腹部大動脈瘤,胸部大動脈瘤,重症虚血肢</t>
  </si>
  <si>
    <t>片麻痺,脳性麻痺</t>
  </si>
  <si>
    <t>腹部大動脈瘤,胸部大動脈瘤,胸腹部大動脈瘤</t>
  </si>
  <si>
    <t>非代償性アルコール性肝硬変,アルコール性肝硬変</t>
  </si>
  <si>
    <t>子宮頚癌,子宮癌,子宮内膜癌</t>
  </si>
  <si>
    <t>骨髄異形成症候群,卵巣腫瘍,卵巣のう腫</t>
  </si>
  <si>
    <t>急性骨髄性白血病,慢性骨髄性白血病,ＣＣＲ４陽性成人Ｔ細胞白血病リンパ腫</t>
  </si>
  <si>
    <t>胃瘻造設状態,気管切開術後,人工膝関節置換術後</t>
  </si>
  <si>
    <t>ＩＣ－ＰＣ動脈瘤破裂によるくも膜下出血,前大脳動脈瘤破裂によるくも膜下出血,内頚動脈瘤破裂によるくも膜下出血</t>
  </si>
  <si>
    <t>Ｃ型慢性肝炎,Ｃ型肝硬変,劇症肝炎</t>
  </si>
  <si>
    <t>前大脳動脈瘤破裂によるくも膜下出血,脳底動脈瘤破裂によるくも膜下出血,くも膜下出血後遺症</t>
  </si>
  <si>
    <t>肺結核,粟粒結核</t>
  </si>
  <si>
    <t>四肢不全麻痺,片麻痺,不全片麻痺</t>
  </si>
  <si>
    <t>Ｃ型慢性肝炎,Ｃ型肝硬変,Ｃ型肝炎</t>
  </si>
  <si>
    <t>腹部大動脈瘤,胸部大動脈瘤,解離性大動脈瘤ＳｔａｎｆｏｒｄＢ</t>
  </si>
  <si>
    <t>くも膜下出血,頭蓋内動脈瘤破裂によるくも膜下出血,くも膜下出血後遺症</t>
  </si>
  <si>
    <t>高脂血症,家族性高コレステロール血症</t>
  </si>
  <si>
    <t>湿疹,皮膚そう痒症</t>
  </si>
  <si>
    <t>くも膜下出血,ＩＣ－ＰＣ動脈瘤破裂によるくも膜下出血,くも膜下出血後遺症</t>
  </si>
  <si>
    <t>中大脳動脈瘤破裂によるくも膜下出血,くも膜下出血,脳底動脈瘤破裂によるくも膜下出血</t>
  </si>
  <si>
    <t>高次脳機能障害,てんかん性精神病,摂食障害</t>
  </si>
  <si>
    <t>慢性腎不全,末期腎不全,腎不全</t>
  </si>
  <si>
    <t>深在性真菌症,侵襲性肺アスペルギルス症</t>
  </si>
  <si>
    <t>脳性麻痺,片麻痺,不全片麻痺</t>
  </si>
  <si>
    <t>変性側弯症,腰椎側弯症,腰椎変性すべり症</t>
  </si>
  <si>
    <t>胃瘻造設状態,気管切開術後,胆のう摘出術後</t>
  </si>
  <si>
    <t>播種性血管内凝固,特発性血小板減少性紫斑病,血友病Ａ</t>
  </si>
  <si>
    <t>片麻痺,不全麻痺</t>
  </si>
  <si>
    <t>器質性精神障害,高次脳機能障害,神経性食欲不振症</t>
  </si>
  <si>
    <t>肺癌,下葉肺癌,上葉肺扁平上皮癌</t>
  </si>
  <si>
    <t>パーキンソン病,パーキンソン症候群,パーキンソン病Ｙａｈｒ４</t>
  </si>
  <si>
    <t>気管切開術後,胃瘻造設状態,腎移植後</t>
  </si>
  <si>
    <t>ＩＣ－ＰＣ動脈瘤破裂によるくも膜下出血,くも膜下出血後遺症,前大脳動脈瘤破裂によるくも膜下出血</t>
  </si>
  <si>
    <t>てんかん,症候性てんかん,てんかん重積状態</t>
  </si>
  <si>
    <t>腹部大動脈瘤,胸部大動脈瘤,急性大動脈解離ＳｔａｎｆｏｒｄＢ</t>
  </si>
  <si>
    <t>胃瘻造設状態,人工股関節置換術後,下腿切断術後</t>
  </si>
  <si>
    <t>認知症,老年精神病,老年期うつ病</t>
  </si>
  <si>
    <t>大腿骨人工骨頭置換術後,胃瘻造設状態,人工股関節置換術後</t>
  </si>
  <si>
    <t>くも膜下出血後遺症,くも膜下出血,前交通動脈瘤破裂によるくも膜下出血</t>
  </si>
  <si>
    <t>慢性骨髄性白血病,成人Ｔ細胞白血病リンパ腫・リンパ腫型,成人Ｔ細胞白血病リンパ腫</t>
  </si>
  <si>
    <t>びまん性大細胞型Ｂ細胞性リンパ腫,ＡＬＫ陰性未分化大細胞リンパ腫,バーキットリンパ腫</t>
  </si>
  <si>
    <t>びまん性大細胞型Ｂ細胞性リンパ腫,末梢性Ｔ細胞リンパ腫,悪性リンパ腫</t>
  </si>
  <si>
    <t>高次脳機能障害,器質性精神障害</t>
  </si>
  <si>
    <t>片麻痺,上肢麻痺,脳梗塞後の片麻痺</t>
  </si>
  <si>
    <t>湿疹,アトピー性皮膚炎</t>
  </si>
  <si>
    <t>貧血,発作性夜間ヘモグロビン尿症,赤芽球ろう</t>
  </si>
  <si>
    <t>くも膜下出血後遺症,前交通動脈瘤破裂によるくも膜下出血,ＩＣ－ＰＣ動脈瘤破裂によるくも膜下出血</t>
  </si>
  <si>
    <t>びまん性大細胞型Ｂ細胞性リンパ腫,末梢性Ｔ細胞リンパ腫,濾胞性リンパ腫・グレード２</t>
  </si>
  <si>
    <t>Ｃ型慢性肝炎,Ｃ型肝炎,Ｃ型非代償性肝硬変</t>
  </si>
  <si>
    <t>サイトメガロウイルス感染症,ＨＩＶ感染症,サイトメガロウイルス網膜炎</t>
  </si>
  <si>
    <t>びまん性大細胞型Ｂ細胞性リンパ腫,Ｂ細胞性非ホジキンリンパ腫,濾胞性リンパ腫・グレード１</t>
  </si>
  <si>
    <t>脳性麻痺,片麻痺,下肢麻痺</t>
  </si>
  <si>
    <t>接触皮膚炎,皮膚そう痒症</t>
  </si>
  <si>
    <t>くも膜下出血,前交通動脈瘤破裂によるくも膜下出血,脳底動脈瘤破裂によるくも膜下出血</t>
  </si>
  <si>
    <t>びまん性大細胞型Ｂ細胞性リンパ腫,悪性リンパ腫,末梢性Ｔ細胞リンパ腫</t>
  </si>
  <si>
    <t>ＩＣ－ＰＣ動脈瘤破裂によるくも膜下出血,前交通動脈瘤破裂によるくも膜下出血,くも膜下出血後遺症</t>
  </si>
  <si>
    <t>片麻痺,下肢不全麻痺</t>
  </si>
  <si>
    <t>急性骨髄性白血病,急性リンパ性白血病,慢性骨髄性白血病</t>
  </si>
  <si>
    <t>びまん性大細胞型Ｂ細胞性リンパ腫,悪性リンパ腫,Ｂ細胞性非ホジキンリンパ腫</t>
  </si>
  <si>
    <t>ＩＣ－ＰＣ動脈瘤破裂によるくも膜下出血,前交通動脈瘤破裂によるくも膜下出血,くも膜下出血</t>
  </si>
  <si>
    <t>胃瘻造設状態,人工膝関節置換術後</t>
  </si>
  <si>
    <t>びまん性大細胞型Ｂ細胞性リンパ腫,濾胞性リンパ腫・グレード３ａ,血管内大細胞型Ｂ細胞性リンパ腫</t>
  </si>
  <si>
    <t>皮膚そう痒症,アトピー性皮膚炎</t>
  </si>
  <si>
    <t>くも膜下出血,脳底動脈瘤破裂によるくも膜下出血,後交通動脈瘤破裂によるくも膜下出血</t>
  </si>
  <si>
    <t>気管切開術後,大腿骨人工骨頭置換術後,人工股関節置換術後</t>
  </si>
  <si>
    <t>高次脳機能障害,発達障害,器質性精神障害</t>
  </si>
  <si>
    <t>腰椎すべり症,腰椎後弯</t>
  </si>
  <si>
    <t>急性骨髄性白血病,成人Ｔ細胞白血病リンパ腫・リンパ腫型,慢性骨髄性白血病</t>
  </si>
  <si>
    <t>高次脳機能障害,てんかん性精神病</t>
  </si>
  <si>
    <t>貧血,発作性夜間ヘモグロビン尿症,小球性貧血</t>
  </si>
  <si>
    <t>急性骨髄性白血病,成人Ｔ細胞白血病リンパ腫,慢性骨髄性白血病</t>
  </si>
  <si>
    <t>胃瘻造設状態,気管切開術後,角膜移植後</t>
  </si>
  <si>
    <t>貧血,発作性夜間ヘモグロビン尿症,再生不良性貧血</t>
  </si>
  <si>
    <t>くも膜下出血,中大脳動脈瘤破裂によるくも膜下出血,内頚動脈瘤破裂によるくも膜下出血</t>
  </si>
  <si>
    <t>シャイ・ドレーガー症候群,多系統萎縮症</t>
  </si>
  <si>
    <t>脳出血,被殻出血,小脳出血</t>
  </si>
  <si>
    <t>運動器不安定症,遷延性意識障害,老衰</t>
  </si>
  <si>
    <t>非代償性肝硬変,肝硬変症,原発性胆汁性肝硬変</t>
  </si>
  <si>
    <t>内頚動脈瘤破裂によるくも膜下出血,中大脳動脈瘤破裂によるくも膜下出血,前大脳動脈瘤破裂によるくも膜下出血</t>
  </si>
  <si>
    <t>Ｃ型慢性肝炎,Ｃ型肝炎,Ｂ型肝炎</t>
  </si>
  <si>
    <t>貧血,鉄欠乏性貧血,発作性夜間ヘモグロビン尿症</t>
  </si>
  <si>
    <t>びまん性大細胞型Ｂ細胞性リンパ腫,マントル細胞リンパ腫,悪性リンパ腫</t>
  </si>
  <si>
    <t>クリプトコッカス症,肺真菌症,食道カンジダ症</t>
  </si>
  <si>
    <t>湿疹,皮膚炎</t>
  </si>
  <si>
    <t>帯状疱疹,ヘルペス脳炎,ヘルペスウイルス脳脊髄炎</t>
  </si>
  <si>
    <t>パーキンソン病,パーキンソン病Ｙａｈｒ５,パーキンソン症候群</t>
  </si>
  <si>
    <t>播種性血管内凝固,血小板減少性紫斑病,全身性紫斑病</t>
  </si>
  <si>
    <t>老年精神病,認知症,血管性認知症</t>
  </si>
  <si>
    <t>前大脳動脈瘤破裂によるくも膜下出血,ＩＣ－ＰＣ動脈瘤破裂によるくも膜下出血,くも膜下出血</t>
  </si>
  <si>
    <t>腹部大動脈瘤,胸部大動脈瘤破裂,胸部大動脈瘤</t>
  </si>
  <si>
    <t>片麻痺,不全麻痺,痙性四肢麻痺</t>
  </si>
  <si>
    <t>小児麻痺後遺症,ウイルス脳炎後遺症,肺結核後遺症</t>
  </si>
  <si>
    <t>グラム陽性菌敗血症,グラム陰性菌敗血症,敗血症</t>
  </si>
  <si>
    <t>急性骨髄性白血病,慢性骨髄性白血病,慢性骨髄性白血病急性転化</t>
  </si>
  <si>
    <t>下肢閉塞性動脈硬化症・壊疽あり,下肢閉塞性動脈硬化症</t>
  </si>
  <si>
    <t>骨髄異形成症候群,芽球増加を伴う不応性貧血－１,髄膜腫</t>
  </si>
  <si>
    <t>敗血症性ショック,敗血症性肺炎,グラム陰性桿菌敗血症</t>
  </si>
  <si>
    <t>Ｃ型慢性肝炎,Ｃ型肝硬変</t>
  </si>
  <si>
    <t>びまん性大細胞型Ｂ細胞性リンパ腫,マントル細胞リンパ腫,濾胞性リンパ腫・グレード１</t>
  </si>
  <si>
    <t>急性リンパ性白血病,成人Ｔ細胞白血病リンパ腫,慢性骨髄性白血病慢性期</t>
  </si>
  <si>
    <t>腹部大動脈瘤,腸骨動脈瘤,胸腹部大動脈瘤</t>
  </si>
  <si>
    <t>前交通動脈瘤破裂によるくも膜下出血,前大脳動脈瘤破裂によるくも膜下出血,くも膜下出血</t>
  </si>
  <si>
    <t>パーキンソン病,パーキンソン症候群,パーキンソン病Ｙａｈｒ３</t>
  </si>
  <si>
    <t>慢性腎不全,急性腎性腎不全,末期腎不全</t>
  </si>
  <si>
    <t>芽球増加を伴う不応性貧血,小脳血管芽腫,皮下腫瘍</t>
  </si>
  <si>
    <t>びまん性大細胞型Ｂ細胞性リンパ腫,濾胞性リンパ腫・グレード２</t>
  </si>
  <si>
    <t>末期腎不全,慢性腎不全,急性腎不全</t>
  </si>
  <si>
    <t>びまん性大細胞型Ｂ細胞性リンパ腫,濾胞性リンパ腫・グレード３ａ,ＣＤ２０陽性Ｂ細胞性非ホジキンリンパ腫</t>
  </si>
  <si>
    <t>胃体部癌,胃前庭部癌</t>
  </si>
  <si>
    <t>ギラン・バレー症候群,頚髄症,基底核変性症</t>
  </si>
  <si>
    <t>くも膜下出血,内頚動脈瘤破裂によるくも膜下出血</t>
  </si>
  <si>
    <t>視床出血,脳皮質下出血,小脳出血</t>
  </si>
  <si>
    <t>脳出血後遺症,視床出血</t>
  </si>
  <si>
    <t>急性リンパ性白血病,急性骨髄性白血病</t>
  </si>
  <si>
    <t>骨髄異形成症候群,芽球増加を伴う不応性貧血－２</t>
  </si>
  <si>
    <t>出血,嚥下障害</t>
  </si>
  <si>
    <t>廃用症候群,化膿性関節炎・膝関節,外反母趾</t>
  </si>
  <si>
    <t>前立腺癌,癌性胸膜炎,甲状腺癌</t>
  </si>
  <si>
    <t>心原性脳塞栓症,アテローム血栓性脳梗塞,脳梗塞</t>
  </si>
  <si>
    <t>誤嚥性肺炎,胸水貯留,間質性肺炎</t>
  </si>
  <si>
    <t>急性肺炎,肺炎,気管支肺炎</t>
  </si>
  <si>
    <t>誤嚥性肺炎,急性呼吸窮迫症候群,間質性肺炎</t>
  </si>
  <si>
    <t>誤嚥性肺炎,間質性肺炎,肺膿瘍</t>
  </si>
  <si>
    <t>気管支肺炎,肺炎,急性肺炎</t>
  </si>
  <si>
    <t>アテローム血栓性脳梗塞,脳梗塞,心原性脳塞栓症</t>
  </si>
  <si>
    <t>誤嚥性肺炎,胸水貯留,慢性呼吸不全</t>
  </si>
  <si>
    <t>急性肺炎,細菌性肺炎,気管支肺炎</t>
  </si>
  <si>
    <t>アテローム血栓性脳梗塞,脳梗塞後遺症,アテローム血栓性脳梗塞・急性期</t>
  </si>
  <si>
    <t>前立腺癌,多発性骨髄腫,前立腺癌骨転移</t>
  </si>
  <si>
    <t>前立腺癌,卵巣癌,膵頭部癌</t>
  </si>
  <si>
    <t>うっ血性心不全,慢性心不全,完全房室ブロック</t>
  </si>
  <si>
    <t>廃用症候群,外反母趾,関節拘縮</t>
  </si>
  <si>
    <t>多発性骨髄腫,前立腺癌,膵体部癌</t>
  </si>
  <si>
    <t>廃用症候群,人工股関節周囲骨折,血栓性血小板減少性紫斑病</t>
  </si>
  <si>
    <t>前立腺癌,転移性脳腫瘍,去勢抵抗性前立腺癌</t>
  </si>
  <si>
    <t>誤嚥性肺炎,老人性嚥下性肺炎,膿胸</t>
  </si>
  <si>
    <t>急性肺炎,細菌性肺炎,肺炎</t>
  </si>
  <si>
    <t>うっ血性心不全,心不全,大動脈弁狭窄症</t>
  </si>
  <si>
    <t>アテローム血栓性脳梗塞・急性期,心原性脳塞栓症,ラクナ梗塞</t>
  </si>
  <si>
    <t>前立腺癌,膵頭部癌,甲状腺癌</t>
  </si>
  <si>
    <t>誤嚥性肺炎,特発性間質性肺炎,老人性嚥下性肺炎</t>
  </si>
  <si>
    <t>心原性脳塞栓症,アテローム血栓性脳梗塞,脳梗塞後遺症</t>
  </si>
  <si>
    <t>廃用症候群,外反母趾,ＡＮＣＡ関連血管炎</t>
  </si>
  <si>
    <t>廃用症候群,人工股関節周囲骨折,顕微鏡的多発血管炎</t>
  </si>
  <si>
    <t>前立腺癌,膀胱癌,多発性骨髄腫</t>
  </si>
  <si>
    <t>肺炎,急性肺炎,気管支肺炎</t>
  </si>
  <si>
    <t>誤嚥性肺炎,呼吸不全,胸水貯留</t>
  </si>
  <si>
    <t>誤嚥性肺炎,呼吸不全,肺炎合併肺膿瘍</t>
  </si>
  <si>
    <t>廃用症候群,横紋筋融解,化膿性関節炎・膝関節</t>
  </si>
  <si>
    <t>多発性脳梗塞,アテローム血栓性脳梗塞,心原性脳塞栓症</t>
  </si>
  <si>
    <t>前立腺癌,膀胱癌,膵頭部癌</t>
  </si>
  <si>
    <t>誤嚥性肺炎,呼吸不全,特発性肺線維症</t>
  </si>
  <si>
    <t>誤嚥性肺炎,間質性肺炎,急性呼吸窮迫症候群</t>
  </si>
  <si>
    <t>心原性脳塞栓症,アテローム血栓性脳梗塞,アテローム血栓性脳梗塞・急性期</t>
  </si>
  <si>
    <t>うっ血性心不全,慢性うっ血性心不全,大動脈弁狭窄症</t>
  </si>
  <si>
    <t>前立腺癌,膵頭部癌,腎盂癌</t>
  </si>
  <si>
    <t>廃用症候群,ＡＮＣＡ関連血管炎,横紋筋融解</t>
  </si>
  <si>
    <t>廃用症候群,化膿性関節炎・膝関節,関節拘縮</t>
  </si>
  <si>
    <t>脳梗塞,心原性脳塞栓症,アテローム血栓性脳梗塞・急性期</t>
  </si>
  <si>
    <t>うっ血性心不全,慢性うっ血性心不全,発作性心房細動</t>
  </si>
  <si>
    <t>廃用症候群,横紋筋融解,人工股関節周囲骨折</t>
  </si>
  <si>
    <t>うっ血性心不全,大動脈弁狭窄症,持続性心房細動</t>
  </si>
  <si>
    <t>変形性腰椎症,腰部脊柱管狭窄症,頚椎症性脊髄症</t>
  </si>
  <si>
    <t>脳梗塞,心原性脳塞栓症,ラクナ梗塞</t>
  </si>
  <si>
    <t>肺炎,気管支肺炎,細菌性肺炎</t>
  </si>
  <si>
    <t>多発性骨髄腫,膵頭部癌,膀胱癌</t>
  </si>
  <si>
    <t>廃用症候群,大腿骨頭壊死,化膿性関節炎・股関節</t>
  </si>
  <si>
    <t>脳梗塞後遺症,脳梗塞,ラクナ梗塞</t>
  </si>
  <si>
    <t>腎盂癌,前立腺癌,多発性骨髄腫</t>
  </si>
  <si>
    <t>去勢抵抗性前立腺癌,前立腺癌,膵尾部癌</t>
  </si>
  <si>
    <t>廃用症候群,人工股関節周囲骨折,化膿性関節炎・膝関節</t>
  </si>
  <si>
    <t>誤嚥性肺炎,急性呼吸窮迫症候群,胸水貯留</t>
  </si>
  <si>
    <t>前立腺癌,多発性骨髄腫,膀胱側壁部膀胱癌</t>
  </si>
  <si>
    <t>心原性脳塞栓症,アテローム血栓性脳梗塞・急性期,脳梗塞</t>
  </si>
  <si>
    <t>うっ血性心不全,慢性心不全,洞不全症候群</t>
  </si>
  <si>
    <t>うっ血性心不全,慢性心不全,左心不全</t>
  </si>
  <si>
    <t>肺炎,急性肺炎,細菌性肺炎</t>
  </si>
  <si>
    <t>誤嚥性肺炎,びまん性間質性肺炎,膿胸</t>
  </si>
  <si>
    <t>不安定狭心症,労作性狭心症,狭心症</t>
  </si>
  <si>
    <t>廃用症候群,人工股関節周囲骨折,多発性筋炎</t>
  </si>
  <si>
    <t>一側性原発性膝関節症,変形性膝関節症,両側性原発性膝関節症</t>
  </si>
  <si>
    <t>アテローム血栓性脳梗塞・急性期,心原性脳塞栓症,脳梗塞後遺症</t>
  </si>
  <si>
    <t>大腿骨頚部骨折,大腿骨転子部骨折,胸椎圧迫骨折</t>
  </si>
  <si>
    <t>急性肺炎,肺炎,細菌性肺炎</t>
  </si>
  <si>
    <t>前立腺癌,膵頭部癌,膀胱癌</t>
  </si>
  <si>
    <t>慢性うっ血性心不全,うっ血性心不全,大動脈弁狭窄症</t>
  </si>
  <si>
    <t>誤嚥性肺炎,急性呼吸窮迫症候群,慢性呼吸不全</t>
  </si>
  <si>
    <t>前立腺癌,膵頭部癌,尿管癌</t>
  </si>
  <si>
    <t>心原性脳塞栓症,塞栓性脳梗塞,血栓性脳梗塞</t>
  </si>
  <si>
    <t>うっ血性心不全,慢性うっ血性心不全,完全房室ブロック</t>
  </si>
  <si>
    <t>鼡径ヘルニア,大腸憩室出血,閉塞性黄疸</t>
  </si>
  <si>
    <t>廃用症候群,肩関節拘縮,横紋筋融解</t>
  </si>
  <si>
    <t>前立腺癌,尿管癌,去勢抵抗性前立腺癌</t>
  </si>
  <si>
    <t>肺炎,気管支肺炎,急性肺炎</t>
  </si>
  <si>
    <t>廃用症候群,ＡＮＣＡ関連血管炎,顕微鏡的多発血管炎</t>
  </si>
  <si>
    <t>廃用症候群,人工膝関節周囲骨折,ベーチェット病</t>
  </si>
  <si>
    <t>廃用症候群,横紋筋融解,肩関節拘縮</t>
  </si>
  <si>
    <t>鼡径ヘルニア,急性胆管炎,絞扼性イレウス</t>
  </si>
  <si>
    <t>前立腺癌,尿管癌,転移性肝癌</t>
  </si>
  <si>
    <t>うっ血性心不全,完全房室ブロック,慢性心不全</t>
  </si>
  <si>
    <t>心原性脳塞栓症,脳梗塞後遺症,アテローム血栓性脳梗塞・急性期</t>
  </si>
  <si>
    <t>うっ血性心不全,持続性心房細動,大動脈弁狭窄症</t>
  </si>
  <si>
    <t>アテローム血栓性脳梗塞・急性期,脳梗塞,心原性脳塞栓症</t>
  </si>
  <si>
    <t>膵頭部癌,前立腺癌,去勢抵抗性前立腺癌</t>
  </si>
  <si>
    <t>変形性膝関節症,一側性原発性膝関節症,両側性原発性膝関節症</t>
  </si>
  <si>
    <t>廃用症候群,全身性強皮症,人工関節周囲骨折</t>
  </si>
  <si>
    <t>肝門部胆管癌,腎癌,膵頭部癌</t>
  </si>
  <si>
    <t>廃用症候群,関節拘縮,肩関節拘縮</t>
  </si>
  <si>
    <t>大腿骨頚部骨折,大腿骨転子部骨折,膝蓋骨骨折</t>
  </si>
  <si>
    <t>廃用症候群,関節周囲炎,大腿骨頭壊死</t>
  </si>
  <si>
    <t>誤嚥性肺炎,老人性嚥下性肺炎,間質性肺炎</t>
  </si>
  <si>
    <t>大腿骨頚部骨折,転子間骨折,腰椎圧迫骨折</t>
  </si>
  <si>
    <t>脳梗塞,ラクナ梗塞,多発性脳梗塞</t>
  </si>
  <si>
    <t>廃用症候群,膝関節特発性骨壊死,股関節拘縮</t>
  </si>
  <si>
    <t>一側性原発性膝関節症,両側性原発性膝関節症,変形性膝関節症</t>
  </si>
  <si>
    <t>前立腺癌,腎癌,膀胱後壁部膀胱癌</t>
  </si>
  <si>
    <t>廃用症候群,関節固定術後偽関節,大腿骨頭壊死</t>
  </si>
  <si>
    <t>変形性膝関節症,原発性膝関節症,両側性原発性膝関節症</t>
  </si>
  <si>
    <t>誤嚥性肺炎,間質性肺炎,薬剤性間質性肺炎</t>
  </si>
  <si>
    <t>変形性膝関節症,原発性膝関節症,続発性股関節症</t>
  </si>
  <si>
    <t>膵頭部癌,去勢抵抗性前立腺癌,前立腺癌</t>
  </si>
  <si>
    <t>細菌性肺炎,急性肺炎,気管支肺炎</t>
  </si>
  <si>
    <t>誤嚥性肺炎,膿胸,特発性肺線維症</t>
  </si>
  <si>
    <t>膵頭部癌,腎細胞癌,去勢抵抗性前立腺癌</t>
  </si>
  <si>
    <t>心原性脳塞栓症,ラクナ梗塞,脳梗塞後遺症</t>
  </si>
  <si>
    <t>細菌性肺炎,急性肺炎,肺炎</t>
  </si>
  <si>
    <t>上行結腸癌,Ｓ状結腸癌,横行結腸癌</t>
    <phoneticPr fontId="4"/>
  </si>
  <si>
    <t>その他の悪性新生物&lt;腫瘍&gt;</t>
  </si>
  <si>
    <t>気管，気管支及び肺の悪性新生物&lt;腫瘍&gt;</t>
  </si>
  <si>
    <t>胃の悪性新生物&lt;腫瘍&gt;</t>
  </si>
  <si>
    <t>結腸の悪性新生物&lt;腫瘍&gt;</t>
  </si>
  <si>
    <t>知的障害&lt;精神遅滞&gt;</t>
  </si>
  <si>
    <t>肩の傷害&lt;損傷&gt;</t>
  </si>
  <si>
    <t>子宮の悪性新生物&lt;腫瘍&gt;</t>
  </si>
  <si>
    <t>良性新生物&lt;腫瘍&gt;及びその他の新生物&lt;腫瘍&gt;</t>
  </si>
  <si>
    <t>慢性腎不全,末期腎不全,腎性貧血</t>
    <phoneticPr fontId="4"/>
  </si>
  <si>
    <t>広域連合全体</t>
    <phoneticPr fontId="4"/>
  </si>
  <si>
    <t>※その他レセプトの医療費…高額(５万点以上)レセプト以外の医療費。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</si>
</sst>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#,##0&quot;カ月合計&quot;"/>
    <numFmt numFmtId="181" formatCode="#,##0&quot;カ月平均&quot;"/>
    <numFmt numFmtId="182" formatCode="ggge&quot;年&quot;m&quot;月&quot;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7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5" fillId="0" borderId="0"/>
    <xf numFmtId="0" fontId="29" fillId="7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>
      <alignment vertical="center"/>
    </xf>
    <xf numFmtId="0" fontId="39" fillId="0" borderId="0" xfId="0" applyFont="1">
      <alignment vertical="center"/>
    </xf>
    <xf numFmtId="0" fontId="41" fillId="0" borderId="0" xfId="2" applyNumberFormat="1" applyFont="1" applyFill="1" applyBorder="1" applyAlignment="1">
      <alignment vertical="center"/>
    </xf>
    <xf numFmtId="0" fontId="39" fillId="0" borderId="0" xfId="0" applyNumberFormat="1" applyFont="1">
      <alignment vertical="center"/>
    </xf>
    <xf numFmtId="0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>
      <alignment vertical="center"/>
    </xf>
    <xf numFmtId="181" fontId="43" fillId="27" borderId="17" xfId="2" applyNumberFormat="1" applyFont="1" applyFill="1" applyBorder="1" applyAlignment="1">
      <alignment horizontal="center" vertical="center" shrinkToFit="1"/>
    </xf>
    <xf numFmtId="180" fontId="43" fillId="27" borderId="37" xfId="2" applyNumberFormat="1" applyFont="1" applyFill="1" applyBorder="1" applyAlignment="1">
      <alignment horizontal="center" vertical="center" shrinkToFit="1"/>
    </xf>
    <xf numFmtId="0" fontId="43" fillId="0" borderId="3" xfId="2" applyNumberFormat="1" applyFont="1" applyFill="1" applyBorder="1" applyAlignment="1">
      <alignment horizontal="center" vertical="center"/>
    </xf>
    <xf numFmtId="0" fontId="43" fillId="0" borderId="20" xfId="2" applyNumberFormat="1" applyFont="1" applyFill="1" applyBorder="1" applyAlignment="1">
      <alignment horizontal="left" vertical="center"/>
    </xf>
    <xf numFmtId="0" fontId="43" fillId="0" borderId="19" xfId="2" applyNumberFormat="1" applyFont="1" applyFill="1" applyBorder="1" applyAlignment="1">
      <alignment horizontal="left" vertical="center"/>
    </xf>
    <xf numFmtId="0" fontId="43" fillId="0" borderId="22" xfId="2" applyNumberFormat="1" applyFont="1" applyFill="1" applyBorder="1" applyAlignment="1">
      <alignment horizontal="center" vertical="center"/>
    </xf>
    <xf numFmtId="0" fontId="43" fillId="0" borderId="35" xfId="2" applyNumberFormat="1" applyFont="1" applyFill="1" applyBorder="1" applyAlignment="1">
      <alignment horizontal="left" vertical="center"/>
    </xf>
    <xf numFmtId="0" fontId="43" fillId="0" borderId="20" xfId="2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vertical="center"/>
    </xf>
    <xf numFmtId="0" fontId="44" fillId="0" borderId="22" xfId="0" applyNumberFormat="1" applyFont="1" applyBorder="1" applyAlignment="1">
      <alignment vertical="center"/>
    </xf>
    <xf numFmtId="0" fontId="45" fillId="0" borderId="0" xfId="2" applyNumberFormat="1" applyFont="1" applyFill="1" applyBorder="1" applyAlignment="1">
      <alignment vertical="center"/>
    </xf>
    <xf numFmtId="0" fontId="40" fillId="0" borderId="0" xfId="0" applyNumberFormat="1" applyFont="1" applyAlignment="1">
      <alignment vertical="center"/>
    </xf>
    <xf numFmtId="182" fontId="43" fillId="27" borderId="3" xfId="2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9" fillId="0" borderId="0" xfId="0" applyFont="1" applyBorder="1">
      <alignment vertical="center"/>
    </xf>
    <xf numFmtId="0" fontId="44" fillId="0" borderId="3" xfId="1387" applyFont="1" applyFill="1" applyBorder="1">
      <alignment vertical="center"/>
    </xf>
    <xf numFmtId="179" fontId="39" fillId="0" borderId="0" xfId="1551" applyNumberFormat="1" applyFont="1" applyBorder="1" applyAlignment="1">
      <alignment horizontal="right" vertical="center" shrinkToFit="1"/>
    </xf>
    <xf numFmtId="0" fontId="44" fillId="0" borderId="3" xfId="1387" applyFont="1" applyBorder="1">
      <alignment vertical="center"/>
    </xf>
    <xf numFmtId="0" fontId="44" fillId="27" borderId="3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4" fillId="27" borderId="46" xfId="0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 wrapText="1"/>
    </xf>
    <xf numFmtId="0" fontId="44" fillId="27" borderId="46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shrinkToFit="1"/>
    </xf>
    <xf numFmtId="179" fontId="44" fillId="0" borderId="4" xfId="1551" applyNumberFormat="1" applyFont="1" applyBorder="1" applyAlignment="1">
      <alignment horizontal="right" vertical="center" shrinkToFit="1"/>
    </xf>
    <xf numFmtId="179" fontId="44" fillId="0" borderId="7" xfId="1551" applyNumberFormat="1" applyFont="1" applyFill="1" applyBorder="1" applyAlignment="1">
      <alignment horizontal="right" vertical="center" shrinkToFit="1"/>
    </xf>
    <xf numFmtId="179" fontId="44" fillId="0" borderId="7" xfId="1551" applyNumberFormat="1" applyFont="1" applyBorder="1" applyAlignment="1">
      <alignment horizontal="right" vertical="center" shrinkToFit="1"/>
    </xf>
    <xf numFmtId="0" fontId="44" fillId="0" borderId="0" xfId="0" applyFont="1" applyBorder="1">
      <alignment vertical="center"/>
    </xf>
    <xf numFmtId="0" fontId="44" fillId="0" borderId="74" xfId="0" applyFont="1" applyFill="1" applyBorder="1" applyAlignment="1">
      <alignment vertical="center"/>
    </xf>
    <xf numFmtId="0" fontId="44" fillId="0" borderId="74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26" xfId="0" applyFont="1" applyFill="1" applyBorder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179" fontId="44" fillId="0" borderId="0" xfId="0" applyNumberFormat="1" applyFont="1" applyFill="1" applyBorder="1">
      <alignment vertical="center"/>
    </xf>
    <xf numFmtId="0" fontId="39" fillId="0" borderId="0" xfId="0" applyFont="1" applyFill="1">
      <alignment vertical="center"/>
    </xf>
    <xf numFmtId="0" fontId="44" fillId="0" borderId="0" xfId="0" applyFont="1">
      <alignment vertical="center"/>
    </xf>
    <xf numFmtId="0" fontId="44" fillId="0" borderId="3" xfId="0" applyFont="1" applyBorder="1">
      <alignment vertical="center"/>
    </xf>
    <xf numFmtId="0" fontId="44" fillId="0" borderId="3" xfId="1387" applyFont="1" applyFill="1" applyBorder="1" applyAlignment="1">
      <alignment vertical="center"/>
    </xf>
    <xf numFmtId="0" fontId="44" fillId="0" borderId="3" xfId="1387" applyFont="1" applyBorder="1" applyAlignment="1">
      <alignment vertical="center"/>
    </xf>
    <xf numFmtId="0" fontId="43" fillId="0" borderId="3" xfId="1148" applyFont="1" applyBorder="1" applyAlignment="1" applyProtection="1">
      <alignment vertical="center"/>
      <protection locked="0"/>
    </xf>
    <xf numFmtId="0" fontId="40" fillId="0" borderId="0" xfId="0" applyFont="1">
      <alignment vertical="center"/>
    </xf>
    <xf numFmtId="0" fontId="48" fillId="0" borderId="0" xfId="0" applyFont="1">
      <alignment vertical="center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/>
    </xf>
    <xf numFmtId="0" fontId="44" fillId="27" borderId="41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79" fontId="44" fillId="0" borderId="43" xfId="1551" applyNumberFormat="1" applyFont="1" applyFill="1" applyBorder="1" applyAlignment="1">
      <alignment horizontal="right" vertical="center"/>
    </xf>
    <xf numFmtId="0" fontId="44" fillId="27" borderId="49" xfId="0" applyFont="1" applyFill="1" applyBorder="1" applyAlignment="1">
      <alignment horizontal="center" vertical="center"/>
    </xf>
    <xf numFmtId="0" fontId="44" fillId="27" borderId="72" xfId="0" applyFont="1" applyFill="1" applyBorder="1" applyAlignment="1">
      <alignment horizontal="center" vertical="center"/>
    </xf>
    <xf numFmtId="0" fontId="44" fillId="27" borderId="2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177" fontId="39" fillId="0" borderId="0" xfId="0" applyNumberFormat="1" applyFo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44" fillId="0" borderId="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8" fontId="44" fillId="0" borderId="50" xfId="1" applyNumberFormat="1" applyFont="1" applyBorder="1" applyAlignment="1">
      <alignment horizontal="right" vertical="center" shrinkToFit="1"/>
    </xf>
    <xf numFmtId="178" fontId="44" fillId="0" borderId="48" xfId="1" applyNumberFormat="1" applyFont="1" applyBorder="1" applyAlignment="1">
      <alignment horizontal="right" vertical="center" shrinkToFit="1"/>
    </xf>
    <xf numFmtId="178" fontId="44" fillId="0" borderId="51" xfId="1" applyNumberFormat="1" applyFont="1" applyBorder="1" applyAlignment="1">
      <alignment horizontal="right" vertical="center" shrinkToFit="1"/>
    </xf>
    <xf numFmtId="178" fontId="44" fillId="0" borderId="62" xfId="1" applyNumberFormat="1" applyFont="1" applyBorder="1" applyAlignment="1">
      <alignment horizontal="right" vertical="center" shrinkToFit="1"/>
    </xf>
    <xf numFmtId="49" fontId="44" fillId="0" borderId="66" xfId="0" applyNumberFormat="1" applyFont="1" applyFill="1" applyBorder="1" applyAlignment="1">
      <alignment horizontal="center" vertical="center" shrinkToFit="1"/>
    </xf>
    <xf numFmtId="178" fontId="44" fillId="0" borderId="66" xfId="1" applyNumberFormat="1" applyFont="1" applyFill="1" applyBorder="1" applyAlignment="1">
      <alignment horizontal="right" vertical="center" shrinkToFit="1"/>
    </xf>
    <xf numFmtId="178" fontId="44" fillId="0" borderId="67" xfId="1" applyNumberFormat="1" applyFont="1" applyFill="1" applyBorder="1" applyAlignment="1">
      <alignment horizontal="right" vertical="center" shrinkToFit="1"/>
    </xf>
    <xf numFmtId="178" fontId="44" fillId="0" borderId="68" xfId="1" applyNumberFormat="1" applyFont="1" applyFill="1" applyBorder="1" applyAlignment="1">
      <alignment horizontal="right" vertical="center" shrinkToFit="1"/>
    </xf>
    <xf numFmtId="178" fontId="44" fillId="0" borderId="66" xfId="1" applyNumberFormat="1" applyFont="1" applyBorder="1" applyAlignment="1">
      <alignment horizontal="right" vertical="center" shrinkToFit="1"/>
    </xf>
    <xf numFmtId="49" fontId="44" fillId="0" borderId="48" xfId="0" applyNumberFormat="1" applyFont="1" applyFill="1" applyBorder="1" applyAlignment="1">
      <alignment horizontal="center" vertical="center" shrinkToFit="1"/>
    </xf>
    <xf numFmtId="178" fontId="44" fillId="0" borderId="48" xfId="1" applyNumberFormat="1" applyFont="1" applyFill="1" applyBorder="1" applyAlignment="1">
      <alignment horizontal="right" vertical="center" shrinkToFit="1"/>
    </xf>
    <xf numFmtId="178" fontId="44" fillId="0" borderId="55" xfId="1" applyNumberFormat="1" applyFont="1" applyFill="1" applyBorder="1" applyAlignment="1">
      <alignment horizontal="right" vertical="center" shrinkToFit="1"/>
    </xf>
    <xf numFmtId="178" fontId="44" fillId="0" borderId="56" xfId="1" applyNumberFormat="1" applyFont="1" applyFill="1" applyBorder="1" applyAlignment="1">
      <alignment horizontal="right" vertical="center" shrinkToFit="1"/>
    </xf>
    <xf numFmtId="49" fontId="44" fillId="0" borderId="51" xfId="0" applyNumberFormat="1" applyFont="1" applyFill="1" applyBorder="1" applyAlignment="1">
      <alignment horizontal="center" vertical="center" shrinkToFit="1"/>
    </xf>
    <xf numFmtId="178" fontId="44" fillId="0" borderId="51" xfId="1" applyNumberFormat="1" applyFont="1" applyFill="1" applyBorder="1" applyAlignment="1">
      <alignment horizontal="right" vertical="center" shrinkToFit="1"/>
    </xf>
    <xf numFmtId="178" fontId="44" fillId="0" borderId="58" xfId="1" applyNumberFormat="1" applyFont="1" applyFill="1" applyBorder="1" applyAlignment="1">
      <alignment horizontal="right" vertical="center" shrinkToFit="1"/>
    </xf>
    <xf numFmtId="178" fontId="44" fillId="0" borderId="59" xfId="1" applyNumberFormat="1" applyFont="1" applyFill="1" applyBorder="1" applyAlignment="1">
      <alignment horizontal="right" vertical="center" shrinkToFit="1"/>
    </xf>
    <xf numFmtId="49" fontId="44" fillId="0" borderId="50" xfId="0" applyNumberFormat="1" applyFont="1" applyFill="1" applyBorder="1" applyAlignment="1">
      <alignment horizontal="center" vertical="center" shrinkToFit="1"/>
    </xf>
    <xf numFmtId="49" fontId="44" fillId="0" borderId="62" xfId="0" applyNumberFormat="1" applyFont="1" applyFill="1" applyBorder="1" applyAlignment="1">
      <alignment horizontal="center" vertical="center" shrinkToFit="1"/>
    </xf>
    <xf numFmtId="0" fontId="44" fillId="0" borderId="66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vertical="center" wrapText="1"/>
    </xf>
    <xf numFmtId="179" fontId="39" fillId="0" borderId="0" xfId="1551" applyNumberFormat="1" applyFont="1" applyFill="1" applyBorder="1" applyAlignment="1">
      <alignment horizontal="right" vertical="center" shrinkToFit="1"/>
    </xf>
    <xf numFmtId="177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>
      <alignment vertical="center"/>
    </xf>
    <xf numFmtId="0" fontId="44" fillId="0" borderId="0" xfId="0" applyFont="1" applyFill="1">
      <alignment vertical="center"/>
    </xf>
    <xf numFmtId="179" fontId="44" fillId="0" borderId="3" xfId="1551" applyNumberFormat="1" applyFont="1" applyFill="1" applyBorder="1" applyAlignment="1">
      <alignment horizontal="right" vertical="center" shrinkToFit="1"/>
    </xf>
    <xf numFmtId="179" fontId="44" fillId="0" borderId="3" xfId="1" applyNumberFormat="1" applyFont="1" applyFill="1" applyBorder="1" applyAlignment="1">
      <alignment horizontal="right" vertical="center" shrinkToFit="1"/>
    </xf>
    <xf numFmtId="0" fontId="44" fillId="0" borderId="0" xfId="0" applyFont="1" applyFill="1" applyBorder="1">
      <alignment vertical="center"/>
    </xf>
    <xf numFmtId="179" fontId="44" fillId="0" borderId="4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0" fontId="49" fillId="0" borderId="0" xfId="0" applyNumberFormat="1" applyFont="1">
      <alignment vertical="center"/>
    </xf>
    <xf numFmtId="0" fontId="44" fillId="27" borderId="26" xfId="0" applyNumberFormat="1" applyFont="1" applyFill="1" applyBorder="1" applyAlignment="1">
      <alignment horizontal="center" vertical="center"/>
    </xf>
    <xf numFmtId="0" fontId="44" fillId="27" borderId="41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/>
    </xf>
    <xf numFmtId="0" fontId="44" fillId="27" borderId="49" xfId="0" applyNumberFormat="1" applyFont="1" applyFill="1" applyBorder="1" applyAlignment="1">
      <alignment horizontal="center" vertical="center"/>
    </xf>
    <xf numFmtId="0" fontId="44" fillId="27" borderId="46" xfId="0" applyNumberFormat="1" applyFont="1" applyFill="1" applyBorder="1" applyAlignment="1">
      <alignment horizontal="center" vertical="center"/>
    </xf>
    <xf numFmtId="0" fontId="44" fillId="27" borderId="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2" applyNumberFormat="1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 shrinkToFit="1"/>
    </xf>
    <xf numFmtId="178" fontId="43" fillId="0" borderId="3" xfId="2" applyNumberFormat="1" applyFont="1" applyFill="1" applyBorder="1" applyAlignment="1">
      <alignment horizontal="right" vertical="center" shrinkToFit="1"/>
    </xf>
    <xf numFmtId="178" fontId="43" fillId="0" borderId="32" xfId="2" applyNumberFormat="1" applyFont="1" applyFill="1" applyBorder="1" applyAlignment="1">
      <alignment horizontal="right" vertical="center" shrinkToFit="1"/>
    </xf>
    <xf numFmtId="178" fontId="43" fillId="0" borderId="31" xfId="2" applyNumberFormat="1" applyFont="1" applyFill="1" applyBorder="1" applyAlignment="1">
      <alignment horizontal="right" vertical="center" shrinkToFit="1"/>
    </xf>
    <xf numFmtId="179" fontId="43" fillId="0" borderId="3" xfId="1551" applyNumberFormat="1" applyFont="1" applyFill="1" applyBorder="1" applyAlignment="1">
      <alignment horizontal="right" vertical="center" shrinkToFit="1"/>
    </xf>
    <xf numFmtId="178" fontId="43" fillId="0" borderId="36" xfId="1551" applyNumberFormat="1" applyFont="1" applyFill="1" applyBorder="1" applyAlignment="1">
      <alignment horizontal="right" vertical="center" shrinkToFit="1"/>
    </xf>
    <xf numFmtId="178" fontId="43" fillId="0" borderId="22" xfId="2" applyNumberFormat="1" applyFont="1" applyFill="1" applyBorder="1" applyAlignment="1">
      <alignment horizontal="right" vertical="center" shrinkToFit="1"/>
    </xf>
    <xf numFmtId="178" fontId="43" fillId="0" borderId="34" xfId="2" applyNumberFormat="1" applyFont="1" applyFill="1" applyBorder="1" applyAlignment="1">
      <alignment horizontal="right" vertical="center" shrinkToFit="1"/>
    </xf>
    <xf numFmtId="178" fontId="43" fillId="0" borderId="33" xfId="2" applyNumberFormat="1" applyFont="1" applyFill="1" applyBorder="1" applyAlignment="1">
      <alignment horizontal="right" vertical="center" shrinkToFit="1"/>
    </xf>
    <xf numFmtId="178" fontId="43" fillId="0" borderId="3" xfId="1" applyNumberFormat="1" applyFont="1" applyFill="1" applyBorder="1" applyAlignment="1">
      <alignment horizontal="right" vertical="center" shrinkToFit="1"/>
    </xf>
    <xf numFmtId="178" fontId="43" fillId="0" borderId="32" xfId="1" applyNumberFormat="1" applyFont="1" applyFill="1" applyBorder="1" applyAlignment="1">
      <alignment horizontal="right" vertical="center" shrinkToFit="1"/>
    </xf>
    <xf numFmtId="178" fontId="43" fillId="0" borderId="31" xfId="1" applyNumberFormat="1" applyFont="1" applyFill="1" applyBorder="1" applyAlignment="1">
      <alignment horizontal="right" vertical="center" shrinkToFit="1"/>
    </xf>
    <xf numFmtId="179" fontId="43" fillId="0" borderId="30" xfId="1551" applyNumberFormat="1" applyFont="1" applyFill="1" applyBorder="1" applyAlignment="1">
      <alignment horizontal="right" vertical="center" shrinkToFit="1"/>
    </xf>
    <xf numFmtId="178" fontId="43" fillId="0" borderId="29" xfId="2" applyNumberFormat="1" applyFont="1" applyFill="1" applyBorder="1" applyAlignment="1">
      <alignment horizontal="right" vertical="center" shrinkToFit="1"/>
    </xf>
    <xf numFmtId="179" fontId="44" fillId="0" borderId="4" xfId="1551" applyNumberFormat="1" applyFont="1" applyFill="1" applyBorder="1" applyAlignment="1">
      <alignment horizontal="right" vertical="center" shrinkToFit="1"/>
    </xf>
    <xf numFmtId="178" fontId="44" fillId="0" borderId="26" xfId="1" applyNumberFormat="1" applyFont="1" applyFill="1" applyBorder="1" applyAlignment="1">
      <alignment horizontal="right" vertical="center"/>
    </xf>
    <xf numFmtId="178" fontId="44" fillId="0" borderId="41" xfId="1" applyNumberFormat="1" applyFont="1" applyFill="1" applyBorder="1" applyAlignment="1">
      <alignment horizontal="right" vertical="center"/>
    </xf>
    <xf numFmtId="179" fontId="44" fillId="0" borderId="41" xfId="1551" applyNumberFormat="1" applyFont="1" applyFill="1" applyBorder="1" applyAlignment="1">
      <alignment horizontal="right" vertical="center"/>
    </xf>
    <xf numFmtId="178" fontId="44" fillId="0" borderId="27" xfId="1" applyNumberFormat="1" applyFont="1" applyFill="1" applyBorder="1" applyAlignment="1">
      <alignment horizontal="right" vertical="center"/>
    </xf>
    <xf numFmtId="178" fontId="44" fillId="0" borderId="42" xfId="1" applyNumberFormat="1" applyFont="1" applyFill="1" applyBorder="1" applyAlignment="1">
      <alignment horizontal="right" vertical="center"/>
    </xf>
    <xf numFmtId="179" fontId="44" fillId="0" borderId="4" xfId="1" applyNumberFormat="1" applyFont="1" applyFill="1" applyBorder="1" applyAlignment="1">
      <alignment horizontal="right" vertical="center" shrinkToFit="1"/>
    </xf>
    <xf numFmtId="179" fontId="44" fillId="0" borderId="7" xfId="1" applyNumberFormat="1" applyFont="1" applyFill="1" applyBorder="1" applyAlignment="1">
      <alignment horizontal="right" vertical="center" shrinkToFit="1"/>
    </xf>
    <xf numFmtId="49" fontId="44" fillId="0" borderId="3" xfId="0" applyNumberFormat="1" applyFont="1" applyFill="1" applyBorder="1" applyAlignment="1">
      <alignment horizontal="center" vertical="center" shrinkToFit="1"/>
    </xf>
    <xf numFmtId="178" fontId="44" fillId="0" borderId="3" xfId="1" applyNumberFormat="1" applyFont="1" applyFill="1" applyBorder="1" applyAlignment="1">
      <alignment horizontal="right" vertical="center" shrinkToFit="1"/>
    </xf>
    <xf numFmtId="178" fontId="44" fillId="0" borderId="26" xfId="1" applyNumberFormat="1" applyFont="1" applyFill="1" applyBorder="1" applyAlignment="1">
      <alignment horizontal="right" vertical="center" shrinkToFit="1"/>
    </xf>
    <xf numFmtId="178" fontId="44" fillId="0" borderId="41" xfId="1" applyNumberFormat="1" applyFont="1" applyFill="1" applyBorder="1" applyAlignment="1">
      <alignment horizontal="right" vertical="center" shrinkToFit="1"/>
    </xf>
    <xf numFmtId="178" fontId="44" fillId="0" borderId="50" xfId="1" applyNumberFormat="1" applyFont="1" applyFill="1" applyBorder="1" applyAlignment="1">
      <alignment horizontal="right" vertical="center" shrinkToFit="1"/>
    </xf>
    <xf numFmtId="178" fontId="44" fillId="0" borderId="52" xfId="1" applyNumberFormat="1" applyFont="1" applyFill="1" applyBorder="1" applyAlignment="1">
      <alignment horizontal="right" vertical="center" shrinkToFit="1"/>
    </xf>
    <xf numFmtId="178" fontId="44" fillId="0" borderId="53" xfId="1" applyNumberFormat="1" applyFont="1" applyFill="1" applyBorder="1" applyAlignment="1">
      <alignment horizontal="right" vertical="center" shrinkToFit="1"/>
    </xf>
    <xf numFmtId="178" fontId="44" fillId="0" borderId="62" xfId="1" applyNumberFormat="1" applyFont="1" applyFill="1" applyBorder="1" applyAlignment="1">
      <alignment horizontal="right" vertical="center" shrinkToFit="1"/>
    </xf>
    <xf numFmtId="178" fontId="44" fillId="0" borderId="63" xfId="1" applyNumberFormat="1" applyFont="1" applyFill="1" applyBorder="1" applyAlignment="1">
      <alignment horizontal="right" vertical="center" shrinkToFit="1"/>
    </xf>
    <xf numFmtId="178" fontId="44" fillId="0" borderId="64" xfId="1" applyNumberFormat="1" applyFont="1" applyFill="1" applyBorder="1" applyAlignment="1">
      <alignment horizontal="right" vertical="center" shrinkToFit="1"/>
    </xf>
    <xf numFmtId="0" fontId="39" fillId="0" borderId="77" xfId="0" applyFont="1" applyBorder="1">
      <alignment vertical="center"/>
    </xf>
    <xf numFmtId="0" fontId="39" fillId="0" borderId="78" xfId="0" applyFont="1" applyBorder="1">
      <alignment vertical="center"/>
    </xf>
    <xf numFmtId="0" fontId="39" fillId="0" borderId="79" xfId="0" applyFont="1" applyBorder="1">
      <alignment vertical="center"/>
    </xf>
    <xf numFmtId="0" fontId="39" fillId="0" borderId="80" xfId="0" applyFont="1" applyBorder="1">
      <alignment vertical="center"/>
    </xf>
    <xf numFmtId="0" fontId="39" fillId="28" borderId="3" xfId="0" applyFont="1" applyFill="1" applyBorder="1">
      <alignment vertical="center"/>
    </xf>
    <xf numFmtId="179" fontId="39" fillId="0" borderId="0" xfId="1551" applyNumberFormat="1" applyFont="1" applyBorder="1">
      <alignment vertical="center"/>
    </xf>
    <xf numFmtId="0" fontId="39" fillId="0" borderId="0" xfId="0" applyFont="1" applyBorder="1" applyAlignment="1">
      <alignment vertical="center"/>
    </xf>
    <xf numFmtId="179" fontId="39" fillId="0" borderId="0" xfId="1551" applyNumberFormat="1" applyFont="1" applyBorder="1" applyAlignment="1">
      <alignment vertical="center"/>
    </xf>
    <xf numFmtId="0" fontId="39" fillId="0" borderId="81" xfId="0" applyFont="1" applyBorder="1" applyAlignment="1">
      <alignment vertical="center"/>
    </xf>
    <xf numFmtId="0" fontId="39" fillId="29" borderId="3" xfId="0" applyFont="1" applyFill="1" applyBorder="1">
      <alignment vertical="center"/>
    </xf>
    <xf numFmtId="0" fontId="39" fillId="30" borderId="3" xfId="0" applyFont="1" applyFill="1" applyBorder="1">
      <alignment vertical="center"/>
    </xf>
    <xf numFmtId="0" fontId="39" fillId="31" borderId="3" xfId="0" applyFont="1" applyFill="1" applyBorder="1">
      <alignment vertical="center"/>
    </xf>
    <xf numFmtId="0" fontId="39" fillId="32" borderId="3" xfId="0" applyFont="1" applyFill="1" applyBorder="1">
      <alignment vertical="center"/>
    </xf>
    <xf numFmtId="0" fontId="39" fillId="0" borderId="82" xfId="0" applyFont="1" applyBorder="1">
      <alignment vertical="center"/>
    </xf>
    <xf numFmtId="0" fontId="39" fillId="0" borderId="83" xfId="0" applyFont="1" applyBorder="1">
      <alignment vertical="center"/>
    </xf>
    <xf numFmtId="0" fontId="39" fillId="0" borderId="84" xfId="0" applyFont="1" applyBorder="1" applyAlignment="1">
      <alignment vertical="center"/>
    </xf>
    <xf numFmtId="0" fontId="39" fillId="0" borderId="81" xfId="0" applyFont="1" applyBorder="1">
      <alignment vertical="center"/>
    </xf>
    <xf numFmtId="0" fontId="39" fillId="0" borderId="84" xfId="0" applyFont="1" applyBorder="1">
      <alignment vertical="center"/>
    </xf>
    <xf numFmtId="0" fontId="40" fillId="0" borderId="0" xfId="0" applyFont="1" applyAlignment="1">
      <alignment vertical="center" shrinkToFit="1"/>
    </xf>
    <xf numFmtId="178" fontId="44" fillId="0" borderId="27" xfId="1" applyNumberFormat="1" applyFont="1" applyFill="1" applyBorder="1" applyAlignment="1">
      <alignment horizontal="right" vertical="center" shrinkToFit="1"/>
    </xf>
    <xf numFmtId="178" fontId="44" fillId="0" borderId="42" xfId="1" applyNumberFormat="1" applyFont="1" applyFill="1" applyBorder="1" applyAlignment="1">
      <alignment horizontal="right" vertical="center" shrinkToFit="1"/>
    </xf>
    <xf numFmtId="0" fontId="44" fillId="27" borderId="20" xfId="0" applyFont="1" applyFill="1" applyBorder="1" applyAlignment="1">
      <alignment horizontal="center" vertical="center" wrapText="1"/>
    </xf>
    <xf numFmtId="179" fontId="44" fillId="0" borderId="85" xfId="1551" applyNumberFormat="1" applyFont="1" applyFill="1" applyBorder="1" applyAlignment="1">
      <alignment horizontal="right" vertical="center"/>
    </xf>
    <xf numFmtId="179" fontId="44" fillId="0" borderId="86" xfId="1551" applyNumberFormat="1" applyFont="1" applyFill="1" applyBorder="1" applyAlignment="1">
      <alignment horizontal="right" vertical="center"/>
    </xf>
    <xf numFmtId="0" fontId="44" fillId="27" borderId="85" xfId="0" applyFont="1" applyFill="1" applyBorder="1" applyAlignment="1">
      <alignment horizontal="center" vertical="center"/>
    </xf>
    <xf numFmtId="0" fontId="42" fillId="27" borderId="41" xfId="0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 wrapText="1"/>
    </xf>
    <xf numFmtId="179" fontId="44" fillId="0" borderId="23" xfId="1551" applyNumberFormat="1" applyFont="1" applyFill="1" applyBorder="1" applyAlignment="1">
      <alignment horizontal="right" vertical="center" shrinkToFit="1"/>
    </xf>
    <xf numFmtId="179" fontId="44" fillId="0" borderId="5" xfId="1551" applyNumberFormat="1" applyFont="1" applyFill="1" applyBorder="1" applyAlignment="1">
      <alignment horizontal="right" vertical="center" shrinkToFit="1"/>
    </xf>
    <xf numFmtId="179" fontId="50" fillId="0" borderId="0" xfId="1551" applyNumberFormat="1" applyFont="1">
      <alignment vertical="center"/>
    </xf>
    <xf numFmtId="178" fontId="39" fillId="0" borderId="0" xfId="0" applyNumberFormat="1" applyFont="1">
      <alignment vertical="center"/>
    </xf>
    <xf numFmtId="179" fontId="39" fillId="0" borderId="0" xfId="1551" applyNumberFormat="1" applyFont="1">
      <alignment vertical="center"/>
    </xf>
    <xf numFmtId="178" fontId="39" fillId="0" borderId="0" xfId="0" applyNumberFormat="1" applyFont="1" applyAlignment="1">
      <alignment vertical="center" shrinkToFit="1"/>
    </xf>
    <xf numFmtId="178" fontId="44" fillId="0" borderId="23" xfId="1387" applyNumberFormat="1" applyFont="1" applyFill="1" applyBorder="1" applyAlignment="1">
      <alignment horizontal="right" vertical="center" shrinkToFit="1"/>
    </xf>
    <xf numFmtId="178" fontId="44" fillId="0" borderId="7" xfId="1387" applyNumberFormat="1" applyFont="1" applyFill="1" applyBorder="1" applyAlignment="1">
      <alignment horizontal="right" vertical="center" shrinkToFit="1"/>
    </xf>
    <xf numFmtId="0" fontId="44" fillId="0" borderId="3" xfId="0" applyFont="1" applyBorder="1" applyAlignment="1">
      <alignment horizontal="center" vertical="center" wrapText="1"/>
    </xf>
    <xf numFmtId="0" fontId="32" fillId="0" borderId="0" xfId="0" applyFont="1">
      <alignment vertical="center"/>
    </xf>
    <xf numFmtId="178" fontId="44" fillId="0" borderId="90" xfId="1" applyNumberFormat="1" applyFont="1" applyBorder="1" applyAlignment="1">
      <alignment horizontal="right" vertical="center" shrinkToFit="1"/>
    </xf>
    <xf numFmtId="178" fontId="44" fillId="0" borderId="91" xfId="1" applyNumberFormat="1" applyFont="1" applyBorder="1" applyAlignment="1">
      <alignment horizontal="right" vertical="center" shrinkToFit="1"/>
    </xf>
    <xf numFmtId="178" fontId="44" fillId="0" borderId="92" xfId="1" applyNumberFormat="1" applyFont="1" applyBorder="1" applyAlignment="1">
      <alignment horizontal="right" vertical="center" shrinkToFit="1"/>
    </xf>
    <xf numFmtId="178" fontId="44" fillId="0" borderId="93" xfId="1" applyNumberFormat="1" applyFont="1" applyBorder="1" applyAlignment="1">
      <alignment horizontal="right" vertical="center" shrinkToFit="1"/>
    </xf>
    <xf numFmtId="178" fontId="44" fillId="0" borderId="94" xfId="1" applyNumberFormat="1" applyFont="1" applyFill="1" applyBorder="1" applyAlignment="1">
      <alignment horizontal="right" vertical="center" shrinkToFit="1"/>
    </xf>
    <xf numFmtId="178" fontId="44" fillId="0" borderId="91" xfId="1" applyNumberFormat="1" applyFont="1" applyFill="1" applyBorder="1" applyAlignment="1">
      <alignment horizontal="right" vertical="center" shrinkToFit="1"/>
    </xf>
    <xf numFmtId="178" fontId="44" fillId="0" borderId="92" xfId="1" applyNumberFormat="1" applyFont="1" applyFill="1" applyBorder="1" applyAlignment="1">
      <alignment horizontal="right" vertical="center" shrinkToFit="1"/>
    </xf>
    <xf numFmtId="179" fontId="44" fillId="0" borderId="54" xfId="1551" applyNumberFormat="1" applyFont="1" applyBorder="1" applyAlignment="1">
      <alignment horizontal="right" vertical="center" shrinkToFit="1"/>
    </xf>
    <xf numFmtId="179" fontId="44" fillId="0" borderId="57" xfId="1551" applyNumberFormat="1" applyFont="1" applyBorder="1" applyAlignment="1">
      <alignment horizontal="right" vertical="center" shrinkToFit="1"/>
    </xf>
    <xf numFmtId="179" fontId="44" fillId="0" borderId="60" xfId="1551" applyNumberFormat="1" applyFont="1" applyBorder="1" applyAlignment="1">
      <alignment horizontal="right" vertical="center" shrinkToFit="1"/>
    </xf>
    <xf numFmtId="179" fontId="44" fillId="0" borderId="65" xfId="1551" applyNumberFormat="1" applyFont="1" applyBorder="1" applyAlignment="1">
      <alignment horizontal="right" vertical="center" shrinkToFit="1"/>
    </xf>
    <xf numFmtId="179" fontId="44" fillId="0" borderId="69" xfId="1551" applyNumberFormat="1" applyFont="1" applyFill="1" applyBorder="1" applyAlignment="1">
      <alignment horizontal="right" vertical="center" shrinkToFit="1"/>
    </xf>
    <xf numFmtId="179" fontId="44" fillId="0" borderId="57" xfId="1551" applyNumberFormat="1" applyFont="1" applyFill="1" applyBorder="1" applyAlignment="1">
      <alignment horizontal="right" vertical="center" shrinkToFit="1"/>
    </xf>
    <xf numFmtId="179" fontId="44" fillId="0" borderId="60" xfId="1551" applyNumberFormat="1" applyFont="1" applyFill="1" applyBorder="1" applyAlignment="1">
      <alignment horizontal="right" vertical="center" shrinkToFit="1"/>
    </xf>
    <xf numFmtId="178" fontId="44" fillId="0" borderId="94" xfId="1" applyNumberFormat="1" applyFont="1" applyBorder="1" applyAlignment="1">
      <alignment horizontal="right" vertical="center" shrinkToFit="1"/>
    </xf>
    <xf numFmtId="179" fontId="44" fillId="0" borderId="69" xfId="1551" applyNumberFormat="1" applyFont="1" applyBorder="1" applyAlignment="1">
      <alignment horizontal="right" vertical="center" shrinkToFit="1"/>
    </xf>
    <xf numFmtId="178" fontId="44" fillId="0" borderId="90" xfId="1" applyNumberFormat="1" applyFont="1" applyFill="1" applyBorder="1" applyAlignment="1">
      <alignment horizontal="right" vertical="center" shrinkToFit="1"/>
    </xf>
    <xf numFmtId="0" fontId="44" fillId="27" borderId="3" xfId="0" applyFont="1" applyFill="1" applyBorder="1" applyAlignment="1">
      <alignment horizontal="center" vertical="center"/>
    </xf>
    <xf numFmtId="178" fontId="44" fillId="0" borderId="23" xfId="0" applyNumberFormat="1" applyFont="1" applyBorder="1" applyAlignment="1">
      <alignment horizontal="right" vertical="center"/>
    </xf>
    <xf numFmtId="178" fontId="44" fillId="0" borderId="5" xfId="0" applyNumberFormat="1" applyFont="1" applyBorder="1" applyAlignment="1">
      <alignment horizontal="right" vertical="center"/>
    </xf>
    <xf numFmtId="179" fontId="44" fillId="0" borderId="72" xfId="1551" applyNumberFormat="1" applyFont="1" applyFill="1" applyBorder="1" applyAlignment="1">
      <alignment horizontal="right" vertical="center"/>
    </xf>
    <xf numFmtId="179" fontId="44" fillId="0" borderId="42" xfId="1551" applyNumberFormat="1" applyFont="1" applyFill="1" applyBorder="1" applyAlignment="1">
      <alignment horizontal="right" vertical="center"/>
    </xf>
    <xf numFmtId="178" fontId="44" fillId="0" borderId="7" xfId="0" applyNumberFormat="1" applyFont="1" applyFill="1" applyBorder="1" applyAlignment="1">
      <alignment horizontal="right" vertical="center" shrinkToFit="1"/>
    </xf>
    <xf numFmtId="178" fontId="44" fillId="0" borderId="3" xfId="0" applyNumberFormat="1" applyFont="1" applyBorder="1" applyAlignment="1">
      <alignment horizontal="right" vertical="center"/>
    </xf>
    <xf numFmtId="179" fontId="44" fillId="0" borderId="3" xfId="1551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3" fillId="0" borderId="0" xfId="2" applyNumberFormat="1" applyFont="1" applyFill="1" applyBorder="1" applyAlignment="1">
      <alignment horizontal="center" vertical="center" wrapText="1"/>
    </xf>
    <xf numFmtId="179" fontId="44" fillId="0" borderId="0" xfId="1551" applyNumberFormat="1" applyFont="1" applyBorder="1" applyAlignment="1">
      <alignment horizontal="right" vertical="center" shrinkToFit="1"/>
    </xf>
    <xf numFmtId="0" fontId="43" fillId="0" borderId="20" xfId="2" applyNumberFormat="1" applyFont="1" applyFill="1" applyBorder="1" applyAlignment="1">
      <alignment vertical="center"/>
    </xf>
    <xf numFmtId="0" fontId="47" fillId="0" borderId="20" xfId="2" applyNumberFormat="1" applyFont="1" applyFill="1" applyBorder="1" applyAlignment="1">
      <alignment vertical="center"/>
    </xf>
    <xf numFmtId="0" fontId="43" fillId="0" borderId="28" xfId="2" applyNumberFormat="1" applyFont="1" applyFill="1" applyBorder="1" applyAlignment="1">
      <alignment vertical="center"/>
    </xf>
    <xf numFmtId="0" fontId="43" fillId="0" borderId="3" xfId="2" applyNumberFormat="1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178" fontId="44" fillId="0" borderId="3" xfId="0" applyNumberFormat="1" applyFont="1" applyFill="1" applyBorder="1" applyAlignment="1">
      <alignment horizontal="right" vertical="center"/>
    </xf>
    <xf numFmtId="178" fontId="44" fillId="0" borderId="3" xfId="1" applyNumberFormat="1" applyFont="1" applyFill="1" applyBorder="1" applyAlignment="1">
      <alignment horizontal="right" vertical="center"/>
    </xf>
    <xf numFmtId="178" fontId="44" fillId="0" borderId="7" xfId="1" applyNumberFormat="1" applyFont="1" applyFill="1" applyBorder="1" applyAlignment="1">
      <alignment horizontal="right" vertical="center" shrinkToFit="1"/>
    </xf>
    <xf numFmtId="178" fontId="44" fillId="0" borderId="4" xfId="1" applyNumberFormat="1" applyFont="1" applyBorder="1" applyAlignment="1">
      <alignment horizontal="right" vertical="center" shrinkToFit="1"/>
    </xf>
    <xf numFmtId="178" fontId="44" fillId="0" borderId="7" xfId="1" applyNumberFormat="1" applyFont="1" applyBorder="1" applyAlignment="1">
      <alignment horizontal="right" vertical="center" shrinkToFit="1"/>
    </xf>
    <xf numFmtId="178" fontId="44" fillId="0" borderId="4" xfId="1" applyNumberFormat="1" applyFont="1" applyFill="1" applyBorder="1" applyAlignment="1">
      <alignment horizontal="right" vertical="center" shrinkToFit="1"/>
    </xf>
    <xf numFmtId="178" fontId="44" fillId="0" borderId="4" xfId="0" applyNumberFormat="1" applyFont="1" applyFill="1" applyBorder="1" applyAlignment="1">
      <alignment horizontal="right" vertical="center" shrinkToFit="1"/>
    </xf>
    <xf numFmtId="178" fontId="44" fillId="0" borderId="26" xfId="0" applyNumberFormat="1" applyFont="1" applyFill="1" applyBorder="1" applyAlignment="1">
      <alignment horizontal="right" vertical="center" shrinkToFit="1"/>
    </xf>
    <xf numFmtId="178" fontId="44" fillId="0" borderId="73" xfId="0" applyNumberFormat="1" applyFont="1" applyFill="1" applyBorder="1" applyAlignment="1">
      <alignment horizontal="right" vertical="center" shrinkToFit="1"/>
    </xf>
    <xf numFmtId="178" fontId="44" fillId="0" borderId="49" xfId="0" applyNumberFormat="1" applyFont="1" applyFill="1" applyBorder="1" applyAlignment="1">
      <alignment horizontal="right" vertical="center" shrinkToFit="1"/>
    </xf>
    <xf numFmtId="178" fontId="44" fillId="0" borderId="72" xfId="0" applyNumberFormat="1" applyFont="1" applyFill="1" applyBorder="1" applyAlignment="1">
      <alignment horizontal="right" vertical="center" shrinkToFit="1"/>
    </xf>
    <xf numFmtId="178" fontId="44" fillId="0" borderId="27" xfId="0" applyNumberFormat="1" applyFont="1" applyFill="1" applyBorder="1" applyAlignment="1">
      <alignment horizontal="right" vertical="center" shrinkToFit="1"/>
    </xf>
    <xf numFmtId="178" fontId="44" fillId="0" borderId="42" xfId="0" applyNumberFormat="1" applyFont="1" applyFill="1" applyBorder="1" applyAlignment="1">
      <alignment horizontal="right" vertical="center" shrinkToFit="1"/>
    </xf>
    <xf numFmtId="178" fontId="44" fillId="0" borderId="6" xfId="0" applyNumberFormat="1" applyFont="1" applyFill="1" applyBorder="1" applyAlignment="1">
      <alignment horizontal="right" vertical="center" shrinkToFit="1"/>
    </xf>
    <xf numFmtId="178" fontId="44" fillId="0" borderId="75" xfId="0" applyNumberFormat="1" applyFont="1" applyFill="1" applyBorder="1" applyAlignment="1">
      <alignment horizontal="right" vertical="center" shrinkToFit="1"/>
    </xf>
    <xf numFmtId="0" fontId="44" fillId="0" borderId="3" xfId="0" applyNumberFormat="1" applyFont="1" applyFill="1" applyBorder="1" applyAlignment="1">
      <alignment vertical="center" wrapText="1"/>
    </xf>
    <xf numFmtId="0" fontId="44" fillId="0" borderId="50" xfId="0" applyNumberFormat="1" applyFont="1" applyFill="1" applyBorder="1" applyAlignment="1">
      <alignment vertical="center" wrapText="1"/>
    </xf>
    <xf numFmtId="0" fontId="44" fillId="0" borderId="48" xfId="0" applyNumberFormat="1" applyFont="1" applyFill="1" applyBorder="1" applyAlignment="1">
      <alignment vertical="center" wrapText="1"/>
    </xf>
    <xf numFmtId="0" fontId="44" fillId="0" borderId="51" xfId="0" applyNumberFormat="1" applyFont="1" applyFill="1" applyBorder="1" applyAlignment="1">
      <alignment vertical="center" wrapText="1"/>
    </xf>
    <xf numFmtId="0" fontId="44" fillId="0" borderId="62" xfId="0" applyNumberFormat="1" applyFont="1" applyFill="1" applyBorder="1" applyAlignment="1">
      <alignment vertical="center" wrapText="1"/>
    </xf>
    <xf numFmtId="0" fontId="44" fillId="0" borderId="66" xfId="0" applyNumberFormat="1" applyFont="1" applyFill="1" applyBorder="1" applyAlignment="1">
      <alignment vertical="center" wrapText="1"/>
    </xf>
    <xf numFmtId="178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44" fillId="0" borderId="4" xfId="0" applyFont="1" applyFill="1" applyBorder="1" applyAlignment="1">
      <alignment horizontal="center" vertical="center" shrinkToFit="1"/>
    </xf>
    <xf numFmtId="0" fontId="43" fillId="0" borderId="3" xfId="1148" applyFont="1" applyFill="1" applyBorder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178" fontId="44" fillId="0" borderId="4" xfId="1387" applyNumberFormat="1" applyFont="1" applyFill="1" applyBorder="1" applyAlignment="1">
      <alignment horizontal="right" vertical="center" shrinkToFit="1"/>
    </xf>
    <xf numFmtId="0" fontId="39" fillId="0" borderId="28" xfId="0" applyFont="1" applyFill="1" applyBorder="1">
      <alignment vertical="center"/>
    </xf>
    <xf numFmtId="178" fontId="43" fillId="0" borderId="23" xfId="1148" applyNumberFormat="1" applyFont="1" applyFill="1" applyBorder="1" applyAlignment="1" applyProtection="1">
      <alignment horizontal="right" vertical="center" shrinkToFit="1"/>
      <protection locked="0"/>
    </xf>
    <xf numFmtId="178" fontId="43" fillId="0" borderId="4" xfId="1148" applyNumberFormat="1" applyFont="1" applyFill="1" applyBorder="1" applyAlignment="1" applyProtection="1">
      <alignment horizontal="right" vertical="center" shrinkToFit="1"/>
      <protection locked="0"/>
    </xf>
    <xf numFmtId="177" fontId="39" fillId="0" borderId="0" xfId="0" applyNumberFormat="1" applyFont="1" applyFill="1">
      <alignment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10" fontId="39" fillId="0" borderId="0" xfId="1551" applyNumberFormat="1" applyFont="1" applyBorder="1">
      <alignment vertical="center"/>
    </xf>
    <xf numFmtId="10" fontId="39" fillId="0" borderId="0" xfId="1551" applyNumberFormat="1" applyFont="1" applyBorder="1" applyAlignment="1">
      <alignment vertical="center"/>
    </xf>
    <xf numFmtId="10" fontId="44" fillId="0" borderId="4" xfId="1551" applyNumberFormat="1" applyFont="1" applyFill="1" applyBorder="1" applyAlignment="1">
      <alignment horizontal="right" vertical="center" shrinkToFit="1"/>
    </xf>
    <xf numFmtId="10" fontId="44" fillId="0" borderId="7" xfId="1551" applyNumberFormat="1" applyFont="1" applyFill="1" applyBorder="1" applyAlignment="1">
      <alignment horizontal="right" vertical="center" shrinkToFit="1"/>
    </xf>
    <xf numFmtId="10" fontId="43" fillId="0" borderId="3" xfId="1551" applyNumberFormat="1" applyFont="1" applyFill="1" applyBorder="1" applyAlignment="1">
      <alignment horizontal="right" vertical="center" shrinkToFit="1"/>
    </xf>
    <xf numFmtId="10" fontId="43" fillId="0" borderId="32" xfId="1551" applyNumberFormat="1" applyFont="1" applyFill="1" applyBorder="1" applyAlignment="1">
      <alignment horizontal="right" vertical="center" shrinkToFit="1"/>
    </xf>
    <xf numFmtId="0" fontId="39" fillId="0" borderId="24" xfId="0" applyFont="1" applyBorder="1">
      <alignment vertical="center"/>
    </xf>
    <xf numFmtId="0" fontId="39" fillId="0" borderId="24" xfId="0" applyFont="1" applyFill="1" applyBorder="1">
      <alignment vertical="center"/>
    </xf>
    <xf numFmtId="10" fontId="44" fillId="0" borderId="3" xfId="1551" applyNumberFormat="1" applyFont="1" applyFill="1" applyBorder="1" applyAlignment="1">
      <alignment horizontal="right" vertical="center" shrinkToFit="1"/>
    </xf>
    <xf numFmtId="10" fontId="44" fillId="0" borderId="41" xfId="0" applyNumberFormat="1" applyFont="1" applyFill="1" applyBorder="1" applyAlignment="1">
      <alignment horizontal="right" vertical="center"/>
    </xf>
    <xf numFmtId="10" fontId="44" fillId="0" borderId="85" xfId="0" applyNumberFormat="1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49" fontId="44" fillId="0" borderId="99" xfId="0" applyNumberFormat="1" applyFont="1" applyFill="1" applyBorder="1" applyAlignment="1">
      <alignment horizontal="center" vertical="center" shrinkToFit="1"/>
    </xf>
    <xf numFmtId="0" fontId="44" fillId="0" borderId="99" xfId="0" applyNumberFormat="1" applyFont="1" applyFill="1" applyBorder="1" applyAlignment="1">
      <alignment vertical="center" wrapText="1"/>
    </xf>
    <xf numFmtId="178" fontId="44" fillId="0" borderId="99" xfId="1" applyNumberFormat="1" applyFont="1" applyFill="1" applyBorder="1" applyAlignment="1">
      <alignment horizontal="right" vertical="center" shrinkToFit="1"/>
    </xf>
    <xf numFmtId="178" fontId="44" fillId="0" borderId="100" xfId="1" applyNumberFormat="1" applyFont="1" applyFill="1" applyBorder="1" applyAlignment="1">
      <alignment horizontal="right" vertical="center" shrinkToFit="1"/>
    </xf>
    <xf numFmtId="178" fontId="44" fillId="0" borderId="101" xfId="1" applyNumberFormat="1" applyFont="1" applyFill="1" applyBorder="1" applyAlignment="1">
      <alignment horizontal="right" vertical="center" shrinkToFit="1"/>
    </xf>
    <xf numFmtId="178" fontId="44" fillId="0" borderId="99" xfId="1" applyNumberFormat="1" applyFont="1" applyBorder="1" applyAlignment="1">
      <alignment horizontal="right" vertical="center" shrinkToFit="1"/>
    </xf>
    <xf numFmtId="178" fontId="44" fillId="0" borderId="102" xfId="1" applyNumberFormat="1" applyFont="1" applyBorder="1" applyAlignment="1">
      <alignment horizontal="right" vertical="center" shrinkToFit="1"/>
    </xf>
    <xf numFmtId="179" fontId="44" fillId="0" borderId="103" xfId="1551" applyNumberFormat="1" applyFont="1" applyBorder="1" applyAlignment="1">
      <alignment horizontal="right" vertical="center" shrinkToFit="1"/>
    </xf>
    <xf numFmtId="0" fontId="43" fillId="27" borderId="40" xfId="2" applyNumberFormat="1" applyFont="1" applyFill="1" applyBorder="1" applyAlignment="1">
      <alignment horizontal="center" vertical="center"/>
    </xf>
    <xf numFmtId="0" fontId="43" fillId="27" borderId="39" xfId="2" applyNumberFormat="1" applyFont="1" applyFill="1" applyBorder="1" applyAlignment="1">
      <alignment horizontal="center" vertical="center"/>
    </xf>
    <xf numFmtId="0" fontId="43" fillId="27" borderId="38" xfId="2" applyNumberFormat="1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27" borderId="44" xfId="0" applyFont="1" applyFill="1" applyBorder="1" applyAlignment="1">
      <alignment vertical="center"/>
    </xf>
    <xf numFmtId="0" fontId="44" fillId="27" borderId="45" xfId="0" applyFont="1" applyFill="1" applyBorder="1" applyAlignment="1">
      <alignment vertical="center"/>
    </xf>
    <xf numFmtId="0" fontId="44" fillId="27" borderId="47" xfId="0" applyFont="1" applyFill="1" applyBorder="1" applyAlignment="1">
      <alignment vertical="center"/>
    </xf>
    <xf numFmtId="0" fontId="44" fillId="27" borderId="4" xfId="0" applyFont="1" applyFill="1" applyBorder="1" applyAlignment="1">
      <alignment horizontal="center" vertical="center"/>
    </xf>
    <xf numFmtId="0" fontId="44" fillId="27" borderId="21" xfId="0" applyFont="1" applyFill="1" applyBorder="1" applyAlignment="1">
      <alignment horizontal="center" vertical="center"/>
    </xf>
    <xf numFmtId="0" fontId="44" fillId="27" borderId="22" xfId="0" applyFont="1" applyFill="1" applyBorder="1" applyAlignment="1">
      <alignment horizontal="center" vertical="center"/>
    </xf>
    <xf numFmtId="0" fontId="43" fillId="27" borderId="4" xfId="2" applyNumberFormat="1" applyFont="1" applyFill="1" applyBorder="1" applyAlignment="1">
      <alignment horizontal="center" vertical="center" wrapText="1"/>
    </xf>
    <xf numFmtId="0" fontId="43" fillId="27" borderId="22" xfId="2" applyNumberFormat="1" applyFont="1" applyFill="1" applyBorder="1" applyAlignment="1">
      <alignment horizontal="center" vertical="center" wrapText="1"/>
    </xf>
    <xf numFmtId="0" fontId="44" fillId="27" borderId="20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0" fillId="27" borderId="4" xfId="0" applyFont="1" applyFill="1" applyBorder="1" applyAlignment="1">
      <alignment horizontal="center" vertical="center" wrapText="1" shrinkToFit="1"/>
    </xf>
    <xf numFmtId="0" fontId="40" fillId="27" borderId="22" xfId="0" applyFont="1" applyFill="1" applyBorder="1" applyAlignment="1">
      <alignment horizontal="center" vertical="center" wrapText="1" shrinkToFit="1"/>
    </xf>
    <xf numFmtId="0" fontId="44" fillId="27" borderId="4" xfId="0" applyFont="1" applyFill="1" applyBorder="1" applyAlignment="1">
      <alignment horizontal="center" vertical="center" shrinkToFit="1"/>
    </xf>
    <xf numFmtId="0" fontId="44" fillId="27" borderId="21" xfId="0" applyFont="1" applyFill="1" applyBorder="1" applyAlignment="1">
      <alignment horizontal="center" vertical="center" shrinkToFit="1"/>
    </xf>
    <xf numFmtId="0" fontId="44" fillId="27" borderId="22" xfId="0" applyFont="1" applyFill="1" applyBorder="1" applyAlignment="1">
      <alignment horizontal="center" vertical="center" shrinkToFit="1"/>
    </xf>
    <xf numFmtId="0" fontId="44" fillId="27" borderId="19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0" fillId="33" borderId="4" xfId="0" applyFont="1" applyFill="1" applyBorder="1" applyAlignment="1">
      <alignment horizontal="center" vertical="center" wrapText="1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4" fillId="0" borderId="5" xfId="0" applyFont="1" applyFill="1" applyBorder="1" applyAlignment="1">
      <alignment horizontal="center" vertical="center" shrinkToFit="1"/>
    </xf>
    <xf numFmtId="0" fontId="44" fillId="0" borderId="6" xfId="0" applyFont="1" applyFill="1" applyBorder="1" applyAlignment="1">
      <alignment horizontal="center" vertical="center" shrinkToFit="1"/>
    </xf>
    <xf numFmtId="0" fontId="44" fillId="33" borderId="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4" xfId="0" applyFont="1" applyFill="1" applyBorder="1" applyAlignment="1">
      <alignment horizontal="center" vertical="center" shrinkToFit="1"/>
    </xf>
    <xf numFmtId="0" fontId="44" fillId="33" borderId="21" xfId="0" applyFont="1" applyFill="1" applyBorder="1" applyAlignment="1">
      <alignment horizontal="center" vertical="center" shrinkToFit="1"/>
    </xf>
    <xf numFmtId="0" fontId="44" fillId="33" borderId="22" xfId="0" applyFont="1" applyFill="1" applyBorder="1" applyAlignment="1">
      <alignment horizontal="center" vertical="center" shrinkToFit="1"/>
    </xf>
    <xf numFmtId="0" fontId="42" fillId="33" borderId="4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0" fontId="44" fillId="33" borderId="3" xfId="0" applyFont="1" applyFill="1" applyBorder="1" applyAlignment="1">
      <alignment horizontal="center" vertical="center"/>
    </xf>
    <xf numFmtId="0" fontId="43" fillId="27" borderId="3" xfId="0" applyNumberFormat="1" applyFont="1" applyFill="1" applyBorder="1" applyAlignment="1">
      <alignment horizontal="center" vertical="center"/>
    </xf>
    <xf numFmtId="0" fontId="42" fillId="27" borderId="3" xfId="0" applyNumberFormat="1" applyFont="1" applyFill="1" applyBorder="1" applyAlignment="1">
      <alignment horizontal="center" vertical="center" wrapText="1"/>
    </xf>
    <xf numFmtId="0" fontId="42" fillId="27" borderId="3" xfId="0" applyNumberFormat="1" applyFont="1" applyFill="1" applyBorder="1" applyAlignment="1">
      <alignment horizontal="center" vertical="center"/>
    </xf>
    <xf numFmtId="0" fontId="40" fillId="27" borderId="3" xfId="0" applyNumberFormat="1" applyFont="1" applyFill="1" applyBorder="1" applyAlignment="1">
      <alignment horizontal="center" vertical="center" wrapText="1"/>
    </xf>
    <xf numFmtId="0" fontId="40" fillId="27" borderId="3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/>
    </xf>
    <xf numFmtId="0" fontId="44" fillId="27" borderId="23" xfId="0" applyNumberFormat="1" applyFont="1" applyFill="1" applyBorder="1" applyAlignment="1">
      <alignment horizontal="center" vertical="center"/>
    </xf>
    <xf numFmtId="0" fontId="44" fillId="27" borderId="46" xfId="0" applyNumberFormat="1" applyFont="1" applyFill="1" applyBorder="1" applyAlignment="1">
      <alignment horizontal="center" vertical="center"/>
    </xf>
    <xf numFmtId="0" fontId="44" fillId="27" borderId="25" xfId="0" applyNumberFormat="1" applyFont="1" applyFill="1" applyBorder="1" applyAlignment="1">
      <alignment horizontal="center" vertical="center"/>
    </xf>
    <xf numFmtId="0" fontId="44" fillId="27" borderId="35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 wrapText="1"/>
    </xf>
    <xf numFmtId="0" fontId="44" fillId="27" borderId="20" xfId="0" applyNumberFormat="1" applyFont="1" applyFill="1" applyBorder="1" applyAlignment="1">
      <alignment horizontal="center" vertical="center" wrapText="1"/>
    </xf>
    <xf numFmtId="0" fontId="44" fillId="27" borderId="18" xfId="0" applyNumberFormat="1" applyFont="1" applyFill="1" applyBorder="1" applyAlignment="1">
      <alignment horizontal="center" vertical="center"/>
    </xf>
    <xf numFmtId="0" fontId="44" fillId="27" borderId="19" xfId="0" applyNumberFormat="1" applyFont="1" applyFill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27" borderId="4" xfId="0" applyNumberFormat="1" applyFont="1" applyFill="1" applyBorder="1" applyAlignment="1">
      <alignment horizontal="center" vertical="center"/>
    </xf>
    <xf numFmtId="0" fontId="42" fillId="27" borderId="4" xfId="0" applyNumberFormat="1" applyFont="1" applyFill="1" applyBorder="1" applyAlignment="1">
      <alignment horizontal="center" vertical="center" wrapText="1"/>
    </xf>
    <xf numFmtId="0" fontId="42" fillId="27" borderId="21" xfId="0" applyNumberFormat="1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 wrapText="1"/>
    </xf>
    <xf numFmtId="0" fontId="44" fillId="0" borderId="96" xfId="0" applyFont="1" applyBorder="1" applyAlignment="1">
      <alignment horizontal="center" vertical="center" wrapText="1"/>
    </xf>
    <xf numFmtId="178" fontId="44" fillId="0" borderId="88" xfId="0" applyNumberFormat="1" applyFont="1" applyBorder="1" applyAlignment="1">
      <alignment horizontal="right" vertical="center" shrinkToFit="1"/>
    </xf>
    <xf numFmtId="0" fontId="44" fillId="0" borderId="21" xfId="0" applyFont="1" applyBorder="1" applyAlignment="1">
      <alignment horizontal="right" vertical="center" shrinkToFit="1"/>
    </xf>
    <xf numFmtId="0" fontId="44" fillId="0" borderId="87" xfId="0" applyFont="1" applyBorder="1" applyAlignment="1">
      <alignment horizontal="right" vertical="center" shrinkToFit="1"/>
    </xf>
    <xf numFmtId="178" fontId="44" fillId="0" borderId="89" xfId="0" applyNumberFormat="1" applyFont="1" applyBorder="1" applyAlignment="1">
      <alignment horizontal="right" vertical="center" shrinkToFit="1"/>
    </xf>
    <xf numFmtId="0" fontId="42" fillId="27" borderId="4" xfId="0" applyNumberFormat="1" applyFont="1" applyFill="1" applyBorder="1" applyAlignment="1">
      <alignment horizontal="center" vertical="center"/>
    </xf>
    <xf numFmtId="178" fontId="44" fillId="0" borderId="21" xfId="0" applyNumberFormat="1" applyFont="1" applyBorder="1" applyAlignment="1">
      <alignment horizontal="right" vertical="center" shrinkToFit="1"/>
    </xf>
    <xf numFmtId="0" fontId="44" fillId="27" borderId="87" xfId="0" applyNumberFormat="1" applyFont="1" applyFill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27" borderId="76" xfId="0" applyNumberFormat="1" applyFont="1" applyFill="1" applyBorder="1" applyAlignment="1">
      <alignment horizontal="center" vertical="center"/>
    </xf>
    <xf numFmtId="0" fontId="44" fillId="27" borderId="96" xfId="0" applyNumberFormat="1" applyFont="1" applyFill="1" applyBorder="1" applyAlignment="1">
      <alignment horizontal="center" vertical="center"/>
    </xf>
    <xf numFmtId="0" fontId="42" fillId="27" borderId="87" xfId="0" applyNumberFormat="1" applyFont="1" applyFill="1" applyBorder="1" applyAlignment="1">
      <alignment horizontal="center" vertical="center"/>
    </xf>
    <xf numFmtId="0" fontId="42" fillId="27" borderId="76" xfId="0" applyNumberFormat="1" applyFont="1" applyFill="1" applyBorder="1" applyAlignment="1">
      <alignment horizontal="center" vertical="center"/>
    </xf>
    <xf numFmtId="0" fontId="44" fillId="27" borderId="22" xfId="0" applyNumberFormat="1" applyFont="1" applyFill="1" applyBorder="1" applyAlignment="1">
      <alignment horizontal="center" vertical="center"/>
    </xf>
    <xf numFmtId="178" fontId="44" fillId="0" borderId="88" xfId="0" applyNumberFormat="1" applyFont="1" applyBorder="1" applyAlignment="1">
      <alignment vertical="center" shrinkToFit="1"/>
    </xf>
    <xf numFmtId="0" fontId="44" fillId="0" borderId="21" xfId="0" applyFont="1" applyBorder="1" applyAlignment="1">
      <alignment vertical="center" shrinkToFit="1"/>
    </xf>
    <xf numFmtId="0" fontId="44" fillId="0" borderId="87" xfId="0" applyFont="1" applyBorder="1" applyAlignment="1">
      <alignment vertical="center" shrinkToFit="1"/>
    </xf>
    <xf numFmtId="178" fontId="44" fillId="0" borderId="89" xfId="0" applyNumberFormat="1" applyFont="1" applyBorder="1" applyAlignment="1">
      <alignment vertical="center" shrinkToFit="1"/>
    </xf>
    <xf numFmtId="178" fontId="44" fillId="0" borderId="88" xfId="0" applyNumberFormat="1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178" fontId="44" fillId="0" borderId="89" xfId="0" applyNumberFormat="1" applyFont="1" applyBorder="1" applyAlignment="1">
      <alignment vertical="center"/>
    </xf>
    <xf numFmtId="0" fontId="44" fillId="0" borderId="87" xfId="0" applyFont="1" applyBorder="1" applyAlignment="1">
      <alignment vertical="center"/>
    </xf>
    <xf numFmtId="178" fontId="44" fillId="0" borderId="88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0" fontId="44" fillId="0" borderId="87" xfId="0" applyFont="1" applyBorder="1" applyAlignment="1">
      <alignment horizontal="right" vertical="center"/>
    </xf>
    <xf numFmtId="178" fontId="44" fillId="0" borderId="89" xfId="0" applyNumberFormat="1" applyFont="1" applyBorder="1" applyAlignment="1">
      <alignment horizontal="right" vertical="center"/>
    </xf>
    <xf numFmtId="178" fontId="44" fillId="0" borderId="88" xfId="0" applyNumberFormat="1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178" fontId="44" fillId="0" borderId="89" xfId="0" applyNumberFormat="1" applyFont="1" applyBorder="1" applyAlignment="1">
      <alignment horizontal="right" vertical="center" wrapText="1"/>
    </xf>
    <xf numFmtId="0" fontId="44" fillId="0" borderId="87" xfId="0" applyFont="1" applyBorder="1" applyAlignment="1">
      <alignment horizontal="right" vertical="center" wrapText="1"/>
    </xf>
  </cellXfs>
  <cellStyles count="1752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551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83" xr:uid="{00000000-0005-0000-0000-0000C3020000}"/>
    <cellStyle name="パーセント 2 2 3" xfId="1584" xr:uid="{00000000-0005-0000-0000-0000C4020000}"/>
    <cellStyle name="パーセント 2 3" xfId="708" xr:uid="{00000000-0005-0000-0000-0000C5020000}"/>
    <cellStyle name="パーセント 2 3 2" xfId="1552" xr:uid="{00000000-0005-0000-0000-0000C6020000}"/>
    <cellStyle name="パーセント 2 3 2 2" xfId="1553" xr:uid="{00000000-0005-0000-0000-0000C7020000}"/>
    <cellStyle name="パーセント 2 3 3" xfId="1554" xr:uid="{00000000-0005-0000-0000-0000C8020000}"/>
    <cellStyle name="パーセント 2 3 3 2" xfId="1555" xr:uid="{00000000-0005-0000-0000-0000C9020000}"/>
    <cellStyle name="パーセント 2 3 4" xfId="1556" xr:uid="{00000000-0005-0000-0000-0000CA020000}"/>
    <cellStyle name="パーセント 2 4" xfId="1557" xr:uid="{00000000-0005-0000-0000-0000CB020000}"/>
    <cellStyle name="パーセント 2 4 2" xfId="1549" xr:uid="{00000000-0005-0000-0000-0000CC020000}"/>
    <cellStyle name="パーセント 2 4 2 2" xfId="1585" xr:uid="{00000000-0005-0000-0000-0000CD020000}"/>
    <cellStyle name="パーセント 2 4 3" xfId="1586" xr:uid="{00000000-0005-0000-0000-0000CE020000}"/>
    <cellStyle name="パーセント 2 4 3 2" xfId="1587" xr:uid="{00000000-0005-0000-0000-0000CF020000}"/>
    <cellStyle name="パーセント 2 5" xfId="1579" xr:uid="{00000000-0005-0000-0000-0000D0020000}"/>
    <cellStyle name="パーセント 3" xfId="709" xr:uid="{00000000-0005-0000-0000-0000D1020000}"/>
    <cellStyle name="パーセント 3 2" xfId="1558" xr:uid="{00000000-0005-0000-0000-0000D2020000}"/>
    <cellStyle name="パーセント 3 3" xfId="1588" xr:uid="{00000000-0005-0000-0000-0000D3020000}"/>
    <cellStyle name="パーセント 3 3 2" xfId="1589" xr:uid="{00000000-0005-0000-0000-0000D4020000}"/>
    <cellStyle name="パーセント 3 3 2 2" xfId="1590" xr:uid="{00000000-0005-0000-0000-0000D5020000}"/>
    <cellStyle name="パーセント 3 3 3" xfId="1591" xr:uid="{00000000-0005-0000-0000-0000D6020000}"/>
    <cellStyle name="パーセント 3 3 3 2" xfId="1592" xr:uid="{00000000-0005-0000-0000-0000D7020000}"/>
    <cellStyle name="パーセント 3 3 4" xfId="1593" xr:uid="{00000000-0005-0000-0000-0000D8020000}"/>
    <cellStyle name="パーセント 3 4" xfId="1594" xr:uid="{00000000-0005-0000-0000-0000D9020000}"/>
    <cellStyle name="パーセント 3 4 2" xfId="1595" xr:uid="{00000000-0005-0000-0000-0000DA020000}"/>
    <cellStyle name="パーセント 3 5" xfId="1596" xr:uid="{00000000-0005-0000-0000-0000DB020000}"/>
    <cellStyle name="パーセント 3 5 2" xfId="1597" xr:uid="{00000000-0005-0000-0000-0000DC020000}"/>
    <cellStyle name="パーセント 4" xfId="710" xr:uid="{00000000-0005-0000-0000-0000DD020000}"/>
    <cellStyle name="パーセント 5" xfId="711" xr:uid="{00000000-0005-0000-0000-0000DE020000}"/>
    <cellStyle name="パーセント 6" xfId="1598" xr:uid="{00000000-0005-0000-0000-0000DF020000}"/>
    <cellStyle name="パーセント 7" xfId="1599" xr:uid="{00000000-0005-0000-0000-0000E0020000}"/>
    <cellStyle name="ハイパーリンク 2" xfId="1559" xr:uid="{00000000-0005-0000-0000-0000E1020000}"/>
    <cellStyle name="メモ 10" xfId="712" xr:uid="{00000000-0005-0000-0000-0000E2020000}"/>
    <cellStyle name="メモ 11" xfId="713" xr:uid="{00000000-0005-0000-0000-0000E3020000}"/>
    <cellStyle name="メモ 12" xfId="714" xr:uid="{00000000-0005-0000-0000-0000E4020000}"/>
    <cellStyle name="メモ 13" xfId="715" xr:uid="{00000000-0005-0000-0000-0000E5020000}"/>
    <cellStyle name="メモ 14" xfId="716" xr:uid="{00000000-0005-0000-0000-0000E6020000}"/>
    <cellStyle name="メモ 15" xfId="717" xr:uid="{00000000-0005-0000-0000-0000E7020000}"/>
    <cellStyle name="メモ 16" xfId="718" xr:uid="{00000000-0005-0000-0000-0000E8020000}"/>
    <cellStyle name="メモ 17" xfId="719" xr:uid="{00000000-0005-0000-0000-0000E9020000}"/>
    <cellStyle name="メモ 18" xfId="720" xr:uid="{00000000-0005-0000-0000-0000EA020000}"/>
    <cellStyle name="メモ 19" xfId="721" xr:uid="{00000000-0005-0000-0000-0000EB020000}"/>
    <cellStyle name="メモ 2" xfId="722" xr:uid="{00000000-0005-0000-0000-0000EC020000}"/>
    <cellStyle name="メモ 2 2" xfId="723" xr:uid="{00000000-0005-0000-0000-0000ED020000}"/>
    <cellStyle name="メモ 2 2 2" xfId="724" xr:uid="{00000000-0005-0000-0000-0000EE020000}"/>
    <cellStyle name="メモ 2 2 2 2" xfId="1391" xr:uid="{00000000-0005-0000-0000-0000EF020000}"/>
    <cellStyle name="メモ 2 2 2 2 2" xfId="1392" xr:uid="{00000000-0005-0000-0000-0000F0020000}"/>
    <cellStyle name="メモ 2 2 2 3" xfId="1393" xr:uid="{00000000-0005-0000-0000-0000F1020000}"/>
    <cellStyle name="メモ 2 2 3" xfId="725" xr:uid="{00000000-0005-0000-0000-0000F2020000}"/>
    <cellStyle name="メモ 2 2 3 2" xfId="1394" xr:uid="{00000000-0005-0000-0000-0000F3020000}"/>
    <cellStyle name="メモ 2 2 4" xfId="1600" xr:uid="{00000000-0005-0000-0000-0000F4020000}"/>
    <cellStyle name="メモ 2 2 4 2" xfId="1601" xr:uid="{00000000-0005-0000-0000-0000F5020000}"/>
    <cellStyle name="メモ 2 2 5" xfId="1602" xr:uid="{00000000-0005-0000-0000-0000F6020000}"/>
    <cellStyle name="メモ 2 2 6" xfId="1603" xr:uid="{00000000-0005-0000-0000-0000F7020000}"/>
    <cellStyle name="メモ 2 2 6 2" xfId="1604" xr:uid="{00000000-0005-0000-0000-0000F8020000}"/>
    <cellStyle name="メモ 20" xfId="726" xr:uid="{00000000-0005-0000-0000-0000F9020000}"/>
    <cellStyle name="メモ 21" xfId="727" xr:uid="{00000000-0005-0000-0000-0000FA020000}"/>
    <cellStyle name="メモ 22" xfId="728" xr:uid="{00000000-0005-0000-0000-0000FB020000}"/>
    <cellStyle name="メモ 23" xfId="729" xr:uid="{00000000-0005-0000-0000-0000FC020000}"/>
    <cellStyle name="メモ 24" xfId="730" xr:uid="{00000000-0005-0000-0000-0000FD020000}"/>
    <cellStyle name="メモ 25" xfId="731" xr:uid="{00000000-0005-0000-0000-0000FE020000}"/>
    <cellStyle name="メモ 3" xfId="732" xr:uid="{00000000-0005-0000-0000-0000FF020000}"/>
    <cellStyle name="メモ 3 2" xfId="733" xr:uid="{00000000-0005-0000-0000-000000030000}"/>
    <cellStyle name="メモ 3 2 2" xfId="1395" xr:uid="{00000000-0005-0000-0000-000001030000}"/>
    <cellStyle name="メモ 3 2 2 2" xfId="1396" xr:uid="{00000000-0005-0000-0000-000002030000}"/>
    <cellStyle name="メモ 3 2 3" xfId="1397" xr:uid="{00000000-0005-0000-0000-000003030000}"/>
    <cellStyle name="メモ 3 3" xfId="734" xr:uid="{00000000-0005-0000-0000-000004030000}"/>
    <cellStyle name="メモ 3 3 2" xfId="1398" xr:uid="{00000000-0005-0000-0000-000005030000}"/>
    <cellStyle name="メモ 3 4" xfId="1605" xr:uid="{00000000-0005-0000-0000-000006030000}"/>
    <cellStyle name="メモ 3 4 2" xfId="1606" xr:uid="{00000000-0005-0000-0000-000007030000}"/>
    <cellStyle name="メモ 3 5" xfId="1607" xr:uid="{00000000-0005-0000-0000-000008030000}"/>
    <cellStyle name="メモ 3 6" xfId="1608" xr:uid="{00000000-0005-0000-0000-000009030000}"/>
    <cellStyle name="メモ 3 6 2" xfId="1609" xr:uid="{00000000-0005-0000-0000-00000A030000}"/>
    <cellStyle name="メモ 4" xfId="735" xr:uid="{00000000-0005-0000-0000-00000B030000}"/>
    <cellStyle name="メモ 4 2" xfId="736" xr:uid="{00000000-0005-0000-0000-00000C030000}"/>
    <cellStyle name="メモ 4 2 2" xfId="1399" xr:uid="{00000000-0005-0000-0000-00000D030000}"/>
    <cellStyle name="メモ 4 2 2 2" xfId="1400" xr:uid="{00000000-0005-0000-0000-00000E030000}"/>
    <cellStyle name="メモ 4 2 3" xfId="1401" xr:uid="{00000000-0005-0000-0000-00000F030000}"/>
    <cellStyle name="メモ 4 3" xfId="737" xr:uid="{00000000-0005-0000-0000-000010030000}"/>
    <cellStyle name="メモ 4 3 2" xfId="1402" xr:uid="{00000000-0005-0000-0000-000011030000}"/>
    <cellStyle name="メモ 4 4" xfId="1610" xr:uid="{00000000-0005-0000-0000-000012030000}"/>
    <cellStyle name="メモ 4 4 2" xfId="1611" xr:uid="{00000000-0005-0000-0000-000013030000}"/>
    <cellStyle name="メモ 4 5" xfId="1612" xr:uid="{00000000-0005-0000-0000-000014030000}"/>
    <cellStyle name="メモ 4 6" xfId="1613" xr:uid="{00000000-0005-0000-0000-000015030000}"/>
    <cellStyle name="メモ 4 6 2" xfId="1614" xr:uid="{00000000-0005-0000-0000-000016030000}"/>
    <cellStyle name="メモ 5" xfId="738" xr:uid="{00000000-0005-0000-0000-000017030000}"/>
    <cellStyle name="メモ 6" xfId="739" xr:uid="{00000000-0005-0000-0000-000018030000}"/>
    <cellStyle name="メモ 7" xfId="740" xr:uid="{00000000-0005-0000-0000-000019030000}"/>
    <cellStyle name="メモ 8" xfId="741" xr:uid="{00000000-0005-0000-0000-00001A030000}"/>
    <cellStyle name="メモ 9" xfId="742" xr:uid="{00000000-0005-0000-0000-00001B030000}"/>
    <cellStyle name="リンク セル 10" xfId="743" xr:uid="{00000000-0005-0000-0000-00001C030000}"/>
    <cellStyle name="リンク セル 11" xfId="744" xr:uid="{00000000-0005-0000-0000-00001D030000}"/>
    <cellStyle name="リンク セル 12" xfId="745" xr:uid="{00000000-0005-0000-0000-00001E030000}"/>
    <cellStyle name="リンク セル 13" xfId="746" xr:uid="{00000000-0005-0000-0000-00001F030000}"/>
    <cellStyle name="リンク セル 14" xfId="747" xr:uid="{00000000-0005-0000-0000-000020030000}"/>
    <cellStyle name="リンク セル 15" xfId="748" xr:uid="{00000000-0005-0000-0000-000021030000}"/>
    <cellStyle name="リンク セル 16" xfId="749" xr:uid="{00000000-0005-0000-0000-000022030000}"/>
    <cellStyle name="リンク セル 17" xfId="750" xr:uid="{00000000-0005-0000-0000-000023030000}"/>
    <cellStyle name="リンク セル 18" xfId="751" xr:uid="{00000000-0005-0000-0000-000024030000}"/>
    <cellStyle name="リンク セル 19" xfId="752" xr:uid="{00000000-0005-0000-0000-000025030000}"/>
    <cellStyle name="リンク セル 2" xfId="753" xr:uid="{00000000-0005-0000-0000-000026030000}"/>
    <cellStyle name="リンク セル 2 2" xfId="754" xr:uid="{00000000-0005-0000-0000-000027030000}"/>
    <cellStyle name="リンク セル 20" xfId="755" xr:uid="{00000000-0005-0000-0000-000028030000}"/>
    <cellStyle name="リンク セル 21" xfId="756" xr:uid="{00000000-0005-0000-0000-000029030000}"/>
    <cellStyle name="リンク セル 22" xfId="757" xr:uid="{00000000-0005-0000-0000-00002A030000}"/>
    <cellStyle name="リンク セル 23" xfId="758" xr:uid="{00000000-0005-0000-0000-00002B030000}"/>
    <cellStyle name="リンク セル 24" xfId="759" xr:uid="{00000000-0005-0000-0000-00002C030000}"/>
    <cellStyle name="リンク セル 25" xfId="760" xr:uid="{00000000-0005-0000-0000-00002D030000}"/>
    <cellStyle name="リンク セル 3" xfId="761" xr:uid="{00000000-0005-0000-0000-00002E030000}"/>
    <cellStyle name="リンク セル 3 2" xfId="762" xr:uid="{00000000-0005-0000-0000-00002F030000}"/>
    <cellStyle name="リンク セル 4" xfId="763" xr:uid="{00000000-0005-0000-0000-000030030000}"/>
    <cellStyle name="リンク セル 5" xfId="764" xr:uid="{00000000-0005-0000-0000-000031030000}"/>
    <cellStyle name="リンク セル 6" xfId="765" xr:uid="{00000000-0005-0000-0000-000032030000}"/>
    <cellStyle name="リンク セル 7" xfId="766" xr:uid="{00000000-0005-0000-0000-000033030000}"/>
    <cellStyle name="リンク セル 8" xfId="767" xr:uid="{00000000-0005-0000-0000-000034030000}"/>
    <cellStyle name="リンク セル 9" xfId="768" xr:uid="{00000000-0005-0000-0000-000035030000}"/>
    <cellStyle name="悪い 10" xfId="769" xr:uid="{00000000-0005-0000-0000-000036030000}"/>
    <cellStyle name="悪い 11" xfId="770" xr:uid="{00000000-0005-0000-0000-000037030000}"/>
    <cellStyle name="悪い 12" xfId="771" xr:uid="{00000000-0005-0000-0000-000038030000}"/>
    <cellStyle name="悪い 13" xfId="772" xr:uid="{00000000-0005-0000-0000-000039030000}"/>
    <cellStyle name="悪い 14" xfId="773" xr:uid="{00000000-0005-0000-0000-00003A030000}"/>
    <cellStyle name="悪い 15" xfId="774" xr:uid="{00000000-0005-0000-0000-00003B030000}"/>
    <cellStyle name="悪い 16" xfId="775" xr:uid="{00000000-0005-0000-0000-00003C030000}"/>
    <cellStyle name="悪い 17" xfId="776" xr:uid="{00000000-0005-0000-0000-00003D030000}"/>
    <cellStyle name="悪い 18" xfId="777" xr:uid="{00000000-0005-0000-0000-00003E030000}"/>
    <cellStyle name="悪い 19" xfId="778" xr:uid="{00000000-0005-0000-0000-00003F030000}"/>
    <cellStyle name="悪い 2" xfId="779" xr:uid="{00000000-0005-0000-0000-000040030000}"/>
    <cellStyle name="悪い 2 2" xfId="780" xr:uid="{00000000-0005-0000-0000-000041030000}"/>
    <cellStyle name="悪い 2 3" xfId="1403" xr:uid="{00000000-0005-0000-0000-000042030000}"/>
    <cellStyle name="悪い 2 4" xfId="1582" xr:uid="{00000000-0005-0000-0000-000043030000}"/>
    <cellStyle name="悪い 20" xfId="781" xr:uid="{00000000-0005-0000-0000-000044030000}"/>
    <cellStyle name="悪い 21" xfId="782" xr:uid="{00000000-0005-0000-0000-000045030000}"/>
    <cellStyle name="悪い 22" xfId="783" xr:uid="{00000000-0005-0000-0000-000046030000}"/>
    <cellStyle name="悪い 23" xfId="784" xr:uid="{00000000-0005-0000-0000-000047030000}"/>
    <cellStyle name="悪い 24" xfId="785" xr:uid="{00000000-0005-0000-0000-000048030000}"/>
    <cellStyle name="悪い 25" xfId="786" xr:uid="{00000000-0005-0000-0000-000049030000}"/>
    <cellStyle name="悪い 3" xfId="787" xr:uid="{00000000-0005-0000-0000-00004A030000}"/>
    <cellStyle name="悪い 3 2" xfId="788" xr:uid="{00000000-0005-0000-0000-00004B030000}"/>
    <cellStyle name="悪い 4" xfId="789" xr:uid="{00000000-0005-0000-0000-00004C030000}"/>
    <cellStyle name="悪い 5" xfId="790" xr:uid="{00000000-0005-0000-0000-00004D030000}"/>
    <cellStyle name="悪い 6" xfId="791" xr:uid="{00000000-0005-0000-0000-00004E030000}"/>
    <cellStyle name="悪い 7" xfId="792" xr:uid="{00000000-0005-0000-0000-00004F030000}"/>
    <cellStyle name="悪い 8" xfId="793" xr:uid="{00000000-0005-0000-0000-000050030000}"/>
    <cellStyle name="悪い 9" xfId="794" xr:uid="{00000000-0005-0000-0000-000051030000}"/>
    <cellStyle name="計算 10" xfId="795" xr:uid="{00000000-0005-0000-0000-000052030000}"/>
    <cellStyle name="計算 11" xfId="796" xr:uid="{00000000-0005-0000-0000-000053030000}"/>
    <cellStyle name="計算 12" xfId="797" xr:uid="{00000000-0005-0000-0000-000054030000}"/>
    <cellStyle name="計算 13" xfId="798" xr:uid="{00000000-0005-0000-0000-000055030000}"/>
    <cellStyle name="計算 14" xfId="799" xr:uid="{00000000-0005-0000-0000-000056030000}"/>
    <cellStyle name="計算 15" xfId="800" xr:uid="{00000000-0005-0000-0000-000057030000}"/>
    <cellStyle name="計算 16" xfId="801" xr:uid="{00000000-0005-0000-0000-000058030000}"/>
    <cellStyle name="計算 17" xfId="802" xr:uid="{00000000-0005-0000-0000-000059030000}"/>
    <cellStyle name="計算 18" xfId="803" xr:uid="{00000000-0005-0000-0000-00005A030000}"/>
    <cellStyle name="計算 19" xfId="804" xr:uid="{00000000-0005-0000-0000-00005B030000}"/>
    <cellStyle name="計算 2" xfId="805" xr:uid="{00000000-0005-0000-0000-00005C030000}"/>
    <cellStyle name="計算 2 2" xfId="806" xr:uid="{00000000-0005-0000-0000-00005D030000}"/>
    <cellStyle name="計算 2 2 2" xfId="807" xr:uid="{00000000-0005-0000-0000-00005E030000}"/>
    <cellStyle name="計算 2 2 2 2" xfId="1404" xr:uid="{00000000-0005-0000-0000-00005F030000}"/>
    <cellStyle name="計算 2 2 2 2 2" xfId="1405" xr:uid="{00000000-0005-0000-0000-000060030000}"/>
    <cellStyle name="計算 2 2 2 3" xfId="1406" xr:uid="{00000000-0005-0000-0000-000061030000}"/>
    <cellStyle name="計算 2 2 3" xfId="808" xr:uid="{00000000-0005-0000-0000-000062030000}"/>
    <cellStyle name="計算 2 2 3 2" xfId="1407" xr:uid="{00000000-0005-0000-0000-000063030000}"/>
    <cellStyle name="計算 2 2 4" xfId="1615" xr:uid="{00000000-0005-0000-0000-000064030000}"/>
    <cellStyle name="計算 2 2 4 2" xfId="1616" xr:uid="{00000000-0005-0000-0000-000065030000}"/>
    <cellStyle name="計算 2 2 5" xfId="1617" xr:uid="{00000000-0005-0000-0000-000066030000}"/>
    <cellStyle name="計算 2 2 6" xfId="1618" xr:uid="{00000000-0005-0000-0000-000067030000}"/>
    <cellStyle name="計算 2 2 6 2" xfId="1619" xr:uid="{00000000-0005-0000-0000-000068030000}"/>
    <cellStyle name="計算 20" xfId="809" xr:uid="{00000000-0005-0000-0000-000069030000}"/>
    <cellStyle name="計算 21" xfId="810" xr:uid="{00000000-0005-0000-0000-00006A030000}"/>
    <cellStyle name="計算 22" xfId="811" xr:uid="{00000000-0005-0000-0000-00006B030000}"/>
    <cellStyle name="計算 23" xfId="812" xr:uid="{00000000-0005-0000-0000-00006C030000}"/>
    <cellStyle name="計算 24" xfId="813" xr:uid="{00000000-0005-0000-0000-00006D030000}"/>
    <cellStyle name="計算 25" xfId="814" xr:uid="{00000000-0005-0000-0000-00006E030000}"/>
    <cellStyle name="計算 3" xfId="815" xr:uid="{00000000-0005-0000-0000-00006F030000}"/>
    <cellStyle name="計算 3 2" xfId="816" xr:uid="{00000000-0005-0000-0000-000070030000}"/>
    <cellStyle name="計算 3 2 2" xfId="1408" xr:uid="{00000000-0005-0000-0000-000071030000}"/>
    <cellStyle name="計算 3 2 2 2" xfId="1409" xr:uid="{00000000-0005-0000-0000-000072030000}"/>
    <cellStyle name="計算 3 2 3" xfId="1410" xr:uid="{00000000-0005-0000-0000-000073030000}"/>
    <cellStyle name="計算 3 3" xfId="817" xr:uid="{00000000-0005-0000-0000-000074030000}"/>
    <cellStyle name="計算 3 3 2" xfId="1411" xr:uid="{00000000-0005-0000-0000-000075030000}"/>
    <cellStyle name="計算 3 4" xfId="1620" xr:uid="{00000000-0005-0000-0000-000076030000}"/>
    <cellStyle name="計算 3 4 2" xfId="1621" xr:uid="{00000000-0005-0000-0000-000077030000}"/>
    <cellStyle name="計算 3 5" xfId="1622" xr:uid="{00000000-0005-0000-0000-000078030000}"/>
    <cellStyle name="計算 3 6" xfId="1623" xr:uid="{00000000-0005-0000-0000-000079030000}"/>
    <cellStyle name="計算 3 6 2" xfId="1624" xr:uid="{00000000-0005-0000-0000-00007A030000}"/>
    <cellStyle name="計算 4" xfId="818" xr:uid="{00000000-0005-0000-0000-00007B030000}"/>
    <cellStyle name="計算 4 2" xfId="819" xr:uid="{00000000-0005-0000-0000-00007C030000}"/>
    <cellStyle name="計算 4 2 2" xfId="1412" xr:uid="{00000000-0005-0000-0000-00007D030000}"/>
    <cellStyle name="計算 4 2 2 2" xfId="1413" xr:uid="{00000000-0005-0000-0000-00007E030000}"/>
    <cellStyle name="計算 4 2 3" xfId="1414" xr:uid="{00000000-0005-0000-0000-00007F030000}"/>
    <cellStyle name="計算 4 3" xfId="820" xr:uid="{00000000-0005-0000-0000-000080030000}"/>
    <cellStyle name="計算 4 3 2" xfId="1415" xr:uid="{00000000-0005-0000-0000-000081030000}"/>
    <cellStyle name="計算 4 4" xfId="1625" xr:uid="{00000000-0005-0000-0000-000082030000}"/>
    <cellStyle name="計算 4 4 2" xfId="1626" xr:uid="{00000000-0005-0000-0000-000083030000}"/>
    <cellStyle name="計算 4 5" xfId="1627" xr:uid="{00000000-0005-0000-0000-000084030000}"/>
    <cellStyle name="計算 4 6" xfId="1628" xr:uid="{00000000-0005-0000-0000-000085030000}"/>
    <cellStyle name="計算 4 6 2" xfId="1629" xr:uid="{00000000-0005-0000-0000-000086030000}"/>
    <cellStyle name="計算 5" xfId="821" xr:uid="{00000000-0005-0000-0000-000087030000}"/>
    <cellStyle name="計算 6" xfId="822" xr:uid="{00000000-0005-0000-0000-000088030000}"/>
    <cellStyle name="計算 7" xfId="823" xr:uid="{00000000-0005-0000-0000-000089030000}"/>
    <cellStyle name="計算 8" xfId="824" xr:uid="{00000000-0005-0000-0000-00008A030000}"/>
    <cellStyle name="計算 9" xfId="825" xr:uid="{00000000-0005-0000-0000-00008B030000}"/>
    <cellStyle name="警告文 10" xfId="826" xr:uid="{00000000-0005-0000-0000-00008C030000}"/>
    <cellStyle name="警告文 11" xfId="827" xr:uid="{00000000-0005-0000-0000-00008D030000}"/>
    <cellStyle name="警告文 12" xfId="828" xr:uid="{00000000-0005-0000-0000-00008E030000}"/>
    <cellStyle name="警告文 13" xfId="829" xr:uid="{00000000-0005-0000-0000-00008F030000}"/>
    <cellStyle name="警告文 14" xfId="830" xr:uid="{00000000-0005-0000-0000-000090030000}"/>
    <cellStyle name="警告文 15" xfId="831" xr:uid="{00000000-0005-0000-0000-000091030000}"/>
    <cellStyle name="警告文 16" xfId="832" xr:uid="{00000000-0005-0000-0000-000092030000}"/>
    <cellStyle name="警告文 17" xfId="833" xr:uid="{00000000-0005-0000-0000-000093030000}"/>
    <cellStyle name="警告文 18" xfId="834" xr:uid="{00000000-0005-0000-0000-000094030000}"/>
    <cellStyle name="警告文 19" xfId="835" xr:uid="{00000000-0005-0000-0000-000095030000}"/>
    <cellStyle name="警告文 2" xfId="836" xr:uid="{00000000-0005-0000-0000-000096030000}"/>
    <cellStyle name="警告文 2 2" xfId="837" xr:uid="{00000000-0005-0000-0000-000097030000}"/>
    <cellStyle name="警告文 20" xfId="838" xr:uid="{00000000-0005-0000-0000-000098030000}"/>
    <cellStyle name="警告文 21" xfId="839" xr:uid="{00000000-0005-0000-0000-000099030000}"/>
    <cellStyle name="警告文 22" xfId="840" xr:uid="{00000000-0005-0000-0000-00009A030000}"/>
    <cellStyle name="警告文 23" xfId="841" xr:uid="{00000000-0005-0000-0000-00009B030000}"/>
    <cellStyle name="警告文 24" xfId="842" xr:uid="{00000000-0005-0000-0000-00009C030000}"/>
    <cellStyle name="警告文 25" xfId="843" xr:uid="{00000000-0005-0000-0000-00009D030000}"/>
    <cellStyle name="警告文 3" xfId="844" xr:uid="{00000000-0005-0000-0000-00009E030000}"/>
    <cellStyle name="警告文 3 2" xfId="845" xr:uid="{00000000-0005-0000-0000-00009F030000}"/>
    <cellStyle name="警告文 4" xfId="846" xr:uid="{00000000-0005-0000-0000-0000A0030000}"/>
    <cellStyle name="警告文 5" xfId="847" xr:uid="{00000000-0005-0000-0000-0000A1030000}"/>
    <cellStyle name="警告文 6" xfId="848" xr:uid="{00000000-0005-0000-0000-0000A2030000}"/>
    <cellStyle name="警告文 7" xfId="849" xr:uid="{00000000-0005-0000-0000-0000A3030000}"/>
    <cellStyle name="警告文 8" xfId="850" xr:uid="{00000000-0005-0000-0000-0000A4030000}"/>
    <cellStyle name="警告文 9" xfId="851" xr:uid="{00000000-0005-0000-0000-0000A5030000}"/>
    <cellStyle name="桁区切り" xfId="1" builtinId="6"/>
    <cellStyle name="桁区切り 2" xfId="852" xr:uid="{00000000-0005-0000-0000-0000A7030000}"/>
    <cellStyle name="桁区切り 2 2" xfId="853" xr:uid="{00000000-0005-0000-0000-0000A8030000}"/>
    <cellStyle name="桁区切り 2 2 2" xfId="854" xr:uid="{00000000-0005-0000-0000-0000A9030000}"/>
    <cellStyle name="桁区切り 2 2 2 2" xfId="1630" xr:uid="{00000000-0005-0000-0000-0000AA030000}"/>
    <cellStyle name="桁区切り 2 2 2 2 2" xfId="1631" xr:uid="{00000000-0005-0000-0000-0000AB030000}"/>
    <cellStyle name="桁区切り 2 2 2 3" xfId="1632" xr:uid="{00000000-0005-0000-0000-0000AC030000}"/>
    <cellStyle name="桁区切り 2 2 3" xfId="1633" xr:uid="{00000000-0005-0000-0000-0000AD030000}"/>
    <cellStyle name="桁区切り 2 2 3 2" xfId="1634" xr:uid="{00000000-0005-0000-0000-0000AE030000}"/>
    <cellStyle name="桁区切り 2 2 3 2 2" xfId="1635" xr:uid="{00000000-0005-0000-0000-0000AF030000}"/>
    <cellStyle name="桁区切り 2 2 3 3" xfId="1636" xr:uid="{00000000-0005-0000-0000-0000B0030000}"/>
    <cellStyle name="桁区切り 2 2 3 3 2" xfId="1637" xr:uid="{00000000-0005-0000-0000-0000B1030000}"/>
    <cellStyle name="桁区切り 2 2 3 4" xfId="1638" xr:uid="{00000000-0005-0000-0000-0000B2030000}"/>
    <cellStyle name="桁区切り 2 2 4" xfId="1639" xr:uid="{00000000-0005-0000-0000-0000B3030000}"/>
    <cellStyle name="桁区切り 2 3" xfId="855" xr:uid="{00000000-0005-0000-0000-0000B4030000}"/>
    <cellStyle name="桁区切り 2 3 2" xfId="1640" xr:uid="{00000000-0005-0000-0000-0000B5030000}"/>
    <cellStyle name="桁区切り 2 3 2 2" xfId="1641" xr:uid="{00000000-0005-0000-0000-0000B6030000}"/>
    <cellStyle name="桁区切り 2 3 3" xfId="1642" xr:uid="{00000000-0005-0000-0000-0000B7030000}"/>
    <cellStyle name="桁区切り 2 4" xfId="1416" xr:uid="{00000000-0005-0000-0000-0000B8030000}"/>
    <cellStyle name="桁区切り 2 5" xfId="1417" xr:uid="{00000000-0005-0000-0000-0000B9030000}"/>
    <cellStyle name="桁区切り 2 5 2" xfId="1418" xr:uid="{00000000-0005-0000-0000-0000BA030000}"/>
    <cellStyle name="桁区切り 2 5 3" xfId="1419" xr:uid="{00000000-0005-0000-0000-0000BB030000}"/>
    <cellStyle name="桁区切り 2 5 3 2" xfId="1420" xr:uid="{00000000-0005-0000-0000-0000BC030000}"/>
    <cellStyle name="桁区切り 2 6" xfId="1421" xr:uid="{00000000-0005-0000-0000-0000BD030000}"/>
    <cellStyle name="桁区切り 2 6 2" xfId="1560" xr:uid="{00000000-0005-0000-0000-0000BE030000}"/>
    <cellStyle name="桁区切り 2 7" xfId="1422" xr:uid="{00000000-0005-0000-0000-0000BF030000}"/>
    <cellStyle name="桁区切り 2 8" xfId="1423" xr:uid="{00000000-0005-0000-0000-0000C0030000}"/>
    <cellStyle name="桁区切り 2 8 2" xfId="1424" xr:uid="{00000000-0005-0000-0000-0000C1030000}"/>
    <cellStyle name="桁区切り 2 8 2 2" xfId="1425" xr:uid="{00000000-0005-0000-0000-0000C2030000}"/>
    <cellStyle name="桁区切り 2 8 2 2 2" xfId="1426" xr:uid="{00000000-0005-0000-0000-0000C3030000}"/>
    <cellStyle name="桁区切り 2 8 2 2 2 2" xfId="1427" xr:uid="{00000000-0005-0000-0000-0000C4030000}"/>
    <cellStyle name="桁区切り 2 8 2 2 2 2 2" xfId="1428" xr:uid="{00000000-0005-0000-0000-0000C5030000}"/>
    <cellStyle name="桁区切り 2 8 2 3" xfId="1429" xr:uid="{00000000-0005-0000-0000-0000C6030000}"/>
    <cellStyle name="桁区切り 2 8 2 3 2" xfId="1430" xr:uid="{00000000-0005-0000-0000-0000C7030000}"/>
    <cellStyle name="桁区切り 2 8 2 3 2 2" xfId="1431" xr:uid="{00000000-0005-0000-0000-0000C8030000}"/>
    <cellStyle name="桁区切り 2 9" xfId="1580" xr:uid="{00000000-0005-0000-0000-0000C9030000}"/>
    <cellStyle name="桁区切り 3" xfId="856" xr:uid="{00000000-0005-0000-0000-0000CA030000}"/>
    <cellStyle name="桁区切り 3 2" xfId="857" xr:uid="{00000000-0005-0000-0000-0000CB030000}"/>
    <cellStyle name="桁区切り 3 3" xfId="1643" xr:uid="{00000000-0005-0000-0000-0000CC030000}"/>
    <cellStyle name="桁区切り 3 3 2" xfId="1644" xr:uid="{00000000-0005-0000-0000-0000CD030000}"/>
    <cellStyle name="桁区切り 3 3 2 2" xfId="1645" xr:uid="{00000000-0005-0000-0000-0000CE030000}"/>
    <cellStyle name="桁区切り 3 3 3" xfId="1646" xr:uid="{00000000-0005-0000-0000-0000CF030000}"/>
    <cellStyle name="桁区切り 3 4" xfId="1647" xr:uid="{00000000-0005-0000-0000-0000D0030000}"/>
    <cellStyle name="桁区切り 3 4 2" xfId="1648" xr:uid="{00000000-0005-0000-0000-0000D1030000}"/>
    <cellStyle name="桁区切り 3 5" xfId="1432" xr:uid="{00000000-0005-0000-0000-0000D2030000}"/>
    <cellStyle name="桁区切り 4" xfId="858" xr:uid="{00000000-0005-0000-0000-0000D3030000}"/>
    <cellStyle name="桁区切り 4 2" xfId="1433" xr:uid="{00000000-0005-0000-0000-0000D4030000}"/>
    <cellStyle name="桁区切り 4 2 2" xfId="1649" xr:uid="{00000000-0005-0000-0000-0000D5030000}"/>
    <cellStyle name="桁区切り 4 2 2 2" xfId="1650" xr:uid="{00000000-0005-0000-0000-0000D6030000}"/>
    <cellStyle name="桁区切り 4 2 3" xfId="1651" xr:uid="{00000000-0005-0000-0000-0000D7030000}"/>
    <cellStyle name="桁区切り 4 3" xfId="1652" xr:uid="{00000000-0005-0000-0000-0000D8030000}"/>
    <cellStyle name="桁区切り 4 3 2" xfId="1653" xr:uid="{00000000-0005-0000-0000-0000D9030000}"/>
    <cellStyle name="桁区切り 4 4" xfId="1654" xr:uid="{00000000-0005-0000-0000-0000DA030000}"/>
    <cellStyle name="桁区切り 5" xfId="1434" xr:uid="{00000000-0005-0000-0000-0000DB030000}"/>
    <cellStyle name="桁区切り 5 2" xfId="1561" xr:uid="{00000000-0005-0000-0000-0000DC030000}"/>
    <cellStyle name="桁区切り 5 2 2" xfId="1562" xr:uid="{00000000-0005-0000-0000-0000DD030000}"/>
    <cellStyle name="桁区切り 5 3" xfId="1563" xr:uid="{00000000-0005-0000-0000-0000DE030000}"/>
    <cellStyle name="桁区切り 6" xfId="1435" xr:uid="{00000000-0005-0000-0000-0000DF030000}"/>
    <cellStyle name="桁区切り 7" xfId="1436" xr:uid="{00000000-0005-0000-0000-0000E0030000}"/>
    <cellStyle name="桁区切り 8" xfId="1437" xr:uid="{00000000-0005-0000-0000-0000E1030000}"/>
    <cellStyle name="桁区切り 8 2" xfId="1438" xr:uid="{00000000-0005-0000-0000-0000E2030000}"/>
    <cellStyle name="桁区切り 9" xfId="1655" xr:uid="{00000000-0005-0000-0000-0000E3030000}"/>
    <cellStyle name="桁区切り 9 2" xfId="1656" xr:uid="{00000000-0005-0000-0000-0000E4030000}"/>
    <cellStyle name="桁区切り 9 2 2" xfId="1657" xr:uid="{00000000-0005-0000-0000-0000E5030000}"/>
    <cellStyle name="見出し 1 10" xfId="859" xr:uid="{00000000-0005-0000-0000-0000E6030000}"/>
    <cellStyle name="見出し 1 11" xfId="860" xr:uid="{00000000-0005-0000-0000-0000E7030000}"/>
    <cellStyle name="見出し 1 12" xfId="861" xr:uid="{00000000-0005-0000-0000-0000E8030000}"/>
    <cellStyle name="見出し 1 13" xfId="862" xr:uid="{00000000-0005-0000-0000-0000E9030000}"/>
    <cellStyle name="見出し 1 14" xfId="863" xr:uid="{00000000-0005-0000-0000-0000EA030000}"/>
    <cellStyle name="見出し 1 15" xfId="864" xr:uid="{00000000-0005-0000-0000-0000EB030000}"/>
    <cellStyle name="見出し 1 16" xfId="865" xr:uid="{00000000-0005-0000-0000-0000EC030000}"/>
    <cellStyle name="見出し 1 17" xfId="866" xr:uid="{00000000-0005-0000-0000-0000ED030000}"/>
    <cellStyle name="見出し 1 18" xfId="867" xr:uid="{00000000-0005-0000-0000-0000EE030000}"/>
    <cellStyle name="見出し 1 19" xfId="868" xr:uid="{00000000-0005-0000-0000-0000EF030000}"/>
    <cellStyle name="見出し 1 2" xfId="869" xr:uid="{00000000-0005-0000-0000-0000F0030000}"/>
    <cellStyle name="見出し 1 2 2" xfId="870" xr:uid="{00000000-0005-0000-0000-0000F1030000}"/>
    <cellStyle name="見出し 1 20" xfId="871" xr:uid="{00000000-0005-0000-0000-0000F2030000}"/>
    <cellStyle name="見出し 1 21" xfId="872" xr:uid="{00000000-0005-0000-0000-0000F3030000}"/>
    <cellStyle name="見出し 1 22" xfId="873" xr:uid="{00000000-0005-0000-0000-0000F4030000}"/>
    <cellStyle name="見出し 1 23" xfId="874" xr:uid="{00000000-0005-0000-0000-0000F5030000}"/>
    <cellStyle name="見出し 1 24" xfId="875" xr:uid="{00000000-0005-0000-0000-0000F6030000}"/>
    <cellStyle name="見出し 1 25" xfId="876" xr:uid="{00000000-0005-0000-0000-0000F7030000}"/>
    <cellStyle name="見出し 1 3" xfId="877" xr:uid="{00000000-0005-0000-0000-0000F8030000}"/>
    <cellStyle name="見出し 1 3 2" xfId="878" xr:uid="{00000000-0005-0000-0000-0000F9030000}"/>
    <cellStyle name="見出し 1 4" xfId="879" xr:uid="{00000000-0005-0000-0000-0000FA030000}"/>
    <cellStyle name="見出し 1 5" xfId="880" xr:uid="{00000000-0005-0000-0000-0000FB030000}"/>
    <cellStyle name="見出し 1 6" xfId="881" xr:uid="{00000000-0005-0000-0000-0000FC030000}"/>
    <cellStyle name="見出し 1 7" xfId="882" xr:uid="{00000000-0005-0000-0000-0000FD030000}"/>
    <cellStyle name="見出し 1 8" xfId="883" xr:uid="{00000000-0005-0000-0000-0000FE030000}"/>
    <cellStyle name="見出し 1 9" xfId="884" xr:uid="{00000000-0005-0000-0000-0000FF030000}"/>
    <cellStyle name="見出し 2 10" xfId="885" xr:uid="{00000000-0005-0000-0000-000000040000}"/>
    <cellStyle name="見出し 2 11" xfId="886" xr:uid="{00000000-0005-0000-0000-000001040000}"/>
    <cellStyle name="見出し 2 12" xfId="887" xr:uid="{00000000-0005-0000-0000-000002040000}"/>
    <cellStyle name="見出し 2 13" xfId="888" xr:uid="{00000000-0005-0000-0000-000003040000}"/>
    <cellStyle name="見出し 2 14" xfId="889" xr:uid="{00000000-0005-0000-0000-000004040000}"/>
    <cellStyle name="見出し 2 15" xfId="890" xr:uid="{00000000-0005-0000-0000-000005040000}"/>
    <cellStyle name="見出し 2 16" xfId="891" xr:uid="{00000000-0005-0000-0000-000006040000}"/>
    <cellStyle name="見出し 2 17" xfId="892" xr:uid="{00000000-0005-0000-0000-000007040000}"/>
    <cellStyle name="見出し 2 18" xfId="893" xr:uid="{00000000-0005-0000-0000-000008040000}"/>
    <cellStyle name="見出し 2 19" xfId="894" xr:uid="{00000000-0005-0000-0000-000009040000}"/>
    <cellStyle name="見出し 2 2" xfId="895" xr:uid="{00000000-0005-0000-0000-00000A040000}"/>
    <cellStyle name="見出し 2 2 2" xfId="896" xr:uid="{00000000-0005-0000-0000-00000B040000}"/>
    <cellStyle name="見出し 2 20" xfId="897" xr:uid="{00000000-0005-0000-0000-00000C040000}"/>
    <cellStyle name="見出し 2 21" xfId="898" xr:uid="{00000000-0005-0000-0000-00000D040000}"/>
    <cellStyle name="見出し 2 22" xfId="899" xr:uid="{00000000-0005-0000-0000-00000E040000}"/>
    <cellStyle name="見出し 2 23" xfId="900" xr:uid="{00000000-0005-0000-0000-00000F040000}"/>
    <cellStyle name="見出し 2 24" xfId="901" xr:uid="{00000000-0005-0000-0000-000010040000}"/>
    <cellStyle name="見出し 2 25" xfId="902" xr:uid="{00000000-0005-0000-0000-000011040000}"/>
    <cellStyle name="見出し 2 3" xfId="903" xr:uid="{00000000-0005-0000-0000-000012040000}"/>
    <cellStyle name="見出し 2 3 2" xfId="904" xr:uid="{00000000-0005-0000-0000-000013040000}"/>
    <cellStyle name="見出し 2 4" xfId="905" xr:uid="{00000000-0005-0000-0000-000014040000}"/>
    <cellStyle name="見出し 2 5" xfId="906" xr:uid="{00000000-0005-0000-0000-000015040000}"/>
    <cellStyle name="見出し 2 6" xfId="907" xr:uid="{00000000-0005-0000-0000-000016040000}"/>
    <cellStyle name="見出し 2 7" xfId="908" xr:uid="{00000000-0005-0000-0000-000017040000}"/>
    <cellStyle name="見出し 2 8" xfId="909" xr:uid="{00000000-0005-0000-0000-000018040000}"/>
    <cellStyle name="見出し 2 9" xfId="910" xr:uid="{00000000-0005-0000-0000-000019040000}"/>
    <cellStyle name="見出し 3 10" xfId="911" xr:uid="{00000000-0005-0000-0000-00001A040000}"/>
    <cellStyle name="見出し 3 11" xfId="912" xr:uid="{00000000-0005-0000-0000-00001B040000}"/>
    <cellStyle name="見出し 3 12" xfId="913" xr:uid="{00000000-0005-0000-0000-00001C040000}"/>
    <cellStyle name="見出し 3 13" xfId="914" xr:uid="{00000000-0005-0000-0000-00001D040000}"/>
    <cellStyle name="見出し 3 14" xfId="915" xr:uid="{00000000-0005-0000-0000-00001E040000}"/>
    <cellStyle name="見出し 3 15" xfId="916" xr:uid="{00000000-0005-0000-0000-00001F040000}"/>
    <cellStyle name="見出し 3 16" xfId="917" xr:uid="{00000000-0005-0000-0000-000020040000}"/>
    <cellStyle name="見出し 3 17" xfId="918" xr:uid="{00000000-0005-0000-0000-000021040000}"/>
    <cellStyle name="見出し 3 18" xfId="919" xr:uid="{00000000-0005-0000-0000-000022040000}"/>
    <cellStyle name="見出し 3 19" xfId="920" xr:uid="{00000000-0005-0000-0000-000023040000}"/>
    <cellStyle name="見出し 3 2" xfId="921" xr:uid="{00000000-0005-0000-0000-000024040000}"/>
    <cellStyle name="見出し 3 2 2" xfId="922" xr:uid="{00000000-0005-0000-0000-000025040000}"/>
    <cellStyle name="見出し 3 20" xfId="923" xr:uid="{00000000-0005-0000-0000-000026040000}"/>
    <cellStyle name="見出し 3 21" xfId="924" xr:uid="{00000000-0005-0000-0000-000027040000}"/>
    <cellStyle name="見出し 3 22" xfId="925" xr:uid="{00000000-0005-0000-0000-000028040000}"/>
    <cellStyle name="見出し 3 23" xfId="926" xr:uid="{00000000-0005-0000-0000-000029040000}"/>
    <cellStyle name="見出し 3 24" xfId="927" xr:uid="{00000000-0005-0000-0000-00002A040000}"/>
    <cellStyle name="見出し 3 25" xfId="928" xr:uid="{00000000-0005-0000-0000-00002B040000}"/>
    <cellStyle name="見出し 3 3" xfId="929" xr:uid="{00000000-0005-0000-0000-00002C040000}"/>
    <cellStyle name="見出し 3 3 2" xfId="930" xr:uid="{00000000-0005-0000-0000-00002D040000}"/>
    <cellStyle name="見出し 3 4" xfId="931" xr:uid="{00000000-0005-0000-0000-00002E040000}"/>
    <cellStyle name="見出し 3 5" xfId="932" xr:uid="{00000000-0005-0000-0000-00002F040000}"/>
    <cellStyle name="見出し 3 6" xfId="933" xr:uid="{00000000-0005-0000-0000-000030040000}"/>
    <cellStyle name="見出し 3 7" xfId="934" xr:uid="{00000000-0005-0000-0000-000031040000}"/>
    <cellStyle name="見出し 3 8" xfId="935" xr:uid="{00000000-0005-0000-0000-000032040000}"/>
    <cellStyle name="見出し 3 9" xfId="936" xr:uid="{00000000-0005-0000-0000-000033040000}"/>
    <cellStyle name="見出し 4 10" xfId="937" xr:uid="{00000000-0005-0000-0000-000034040000}"/>
    <cellStyle name="見出し 4 11" xfId="938" xr:uid="{00000000-0005-0000-0000-000035040000}"/>
    <cellStyle name="見出し 4 12" xfId="939" xr:uid="{00000000-0005-0000-0000-000036040000}"/>
    <cellStyle name="見出し 4 13" xfId="940" xr:uid="{00000000-0005-0000-0000-000037040000}"/>
    <cellStyle name="見出し 4 14" xfId="941" xr:uid="{00000000-0005-0000-0000-000038040000}"/>
    <cellStyle name="見出し 4 15" xfId="942" xr:uid="{00000000-0005-0000-0000-000039040000}"/>
    <cellStyle name="見出し 4 16" xfId="943" xr:uid="{00000000-0005-0000-0000-00003A040000}"/>
    <cellStyle name="見出し 4 17" xfId="944" xr:uid="{00000000-0005-0000-0000-00003B040000}"/>
    <cellStyle name="見出し 4 18" xfId="945" xr:uid="{00000000-0005-0000-0000-00003C040000}"/>
    <cellStyle name="見出し 4 19" xfId="946" xr:uid="{00000000-0005-0000-0000-00003D040000}"/>
    <cellStyle name="見出し 4 2" xfId="947" xr:uid="{00000000-0005-0000-0000-00003E040000}"/>
    <cellStyle name="見出し 4 2 2" xfId="948" xr:uid="{00000000-0005-0000-0000-00003F040000}"/>
    <cellStyle name="見出し 4 20" xfId="949" xr:uid="{00000000-0005-0000-0000-000040040000}"/>
    <cellStyle name="見出し 4 21" xfId="950" xr:uid="{00000000-0005-0000-0000-000041040000}"/>
    <cellStyle name="見出し 4 22" xfId="951" xr:uid="{00000000-0005-0000-0000-000042040000}"/>
    <cellStyle name="見出し 4 23" xfId="952" xr:uid="{00000000-0005-0000-0000-000043040000}"/>
    <cellStyle name="見出し 4 24" xfId="953" xr:uid="{00000000-0005-0000-0000-000044040000}"/>
    <cellStyle name="見出し 4 25" xfId="954" xr:uid="{00000000-0005-0000-0000-000045040000}"/>
    <cellStyle name="見出し 4 3" xfId="955" xr:uid="{00000000-0005-0000-0000-000046040000}"/>
    <cellStyle name="見出し 4 3 2" xfId="956" xr:uid="{00000000-0005-0000-0000-000047040000}"/>
    <cellStyle name="見出し 4 4" xfId="957" xr:uid="{00000000-0005-0000-0000-000048040000}"/>
    <cellStyle name="見出し 4 5" xfId="958" xr:uid="{00000000-0005-0000-0000-000049040000}"/>
    <cellStyle name="見出し 4 6" xfId="959" xr:uid="{00000000-0005-0000-0000-00004A040000}"/>
    <cellStyle name="見出し 4 7" xfId="960" xr:uid="{00000000-0005-0000-0000-00004B040000}"/>
    <cellStyle name="見出し 4 8" xfId="961" xr:uid="{00000000-0005-0000-0000-00004C040000}"/>
    <cellStyle name="見出し 4 9" xfId="962" xr:uid="{00000000-0005-0000-0000-00004D040000}"/>
    <cellStyle name="集計 10" xfId="963" xr:uid="{00000000-0005-0000-0000-00004E040000}"/>
    <cellStyle name="集計 11" xfId="964" xr:uid="{00000000-0005-0000-0000-00004F040000}"/>
    <cellStyle name="集計 12" xfId="965" xr:uid="{00000000-0005-0000-0000-000050040000}"/>
    <cellStyle name="集計 13" xfId="966" xr:uid="{00000000-0005-0000-0000-000051040000}"/>
    <cellStyle name="集計 14" xfId="967" xr:uid="{00000000-0005-0000-0000-000052040000}"/>
    <cellStyle name="集計 15" xfId="968" xr:uid="{00000000-0005-0000-0000-000053040000}"/>
    <cellStyle name="集計 16" xfId="969" xr:uid="{00000000-0005-0000-0000-000054040000}"/>
    <cellStyle name="集計 17" xfId="970" xr:uid="{00000000-0005-0000-0000-000055040000}"/>
    <cellStyle name="集計 18" xfId="971" xr:uid="{00000000-0005-0000-0000-000056040000}"/>
    <cellStyle name="集計 19" xfId="972" xr:uid="{00000000-0005-0000-0000-000057040000}"/>
    <cellStyle name="集計 2" xfId="973" xr:uid="{00000000-0005-0000-0000-000058040000}"/>
    <cellStyle name="集計 2 2" xfId="974" xr:uid="{00000000-0005-0000-0000-000059040000}"/>
    <cellStyle name="集計 2 2 2" xfId="975" xr:uid="{00000000-0005-0000-0000-00005A040000}"/>
    <cellStyle name="集計 2 2 2 2" xfId="1439" xr:uid="{00000000-0005-0000-0000-00005B040000}"/>
    <cellStyle name="集計 2 2 2 2 2" xfId="1440" xr:uid="{00000000-0005-0000-0000-00005C040000}"/>
    <cellStyle name="集計 2 2 2 3" xfId="1441" xr:uid="{00000000-0005-0000-0000-00005D040000}"/>
    <cellStyle name="集計 2 2 3" xfId="976" xr:uid="{00000000-0005-0000-0000-00005E040000}"/>
    <cellStyle name="集計 2 2 3 2" xfId="1442" xr:uid="{00000000-0005-0000-0000-00005F040000}"/>
    <cellStyle name="集計 2 2 4" xfId="1658" xr:uid="{00000000-0005-0000-0000-000060040000}"/>
    <cellStyle name="集計 2 2 4 2" xfId="1659" xr:uid="{00000000-0005-0000-0000-000061040000}"/>
    <cellStyle name="集計 2 2 5" xfId="1660" xr:uid="{00000000-0005-0000-0000-000062040000}"/>
    <cellStyle name="集計 2 2 5 2" xfId="1661" xr:uid="{00000000-0005-0000-0000-000063040000}"/>
    <cellStyle name="集計 2 2 6" xfId="1662" xr:uid="{00000000-0005-0000-0000-000064040000}"/>
    <cellStyle name="集計 20" xfId="977" xr:uid="{00000000-0005-0000-0000-000065040000}"/>
    <cellStyle name="集計 21" xfId="978" xr:uid="{00000000-0005-0000-0000-000066040000}"/>
    <cellStyle name="集計 22" xfId="979" xr:uid="{00000000-0005-0000-0000-000067040000}"/>
    <cellStyle name="集計 23" xfId="980" xr:uid="{00000000-0005-0000-0000-000068040000}"/>
    <cellStyle name="集計 24" xfId="981" xr:uid="{00000000-0005-0000-0000-000069040000}"/>
    <cellStyle name="集計 25" xfId="982" xr:uid="{00000000-0005-0000-0000-00006A040000}"/>
    <cellStyle name="集計 3" xfId="983" xr:uid="{00000000-0005-0000-0000-00006B040000}"/>
    <cellStyle name="集計 3 2" xfId="984" xr:uid="{00000000-0005-0000-0000-00006C040000}"/>
    <cellStyle name="集計 3 2 2" xfId="1443" xr:uid="{00000000-0005-0000-0000-00006D040000}"/>
    <cellStyle name="集計 3 2 2 2" xfId="1444" xr:uid="{00000000-0005-0000-0000-00006E040000}"/>
    <cellStyle name="集計 3 2 3" xfId="1445" xr:uid="{00000000-0005-0000-0000-00006F040000}"/>
    <cellStyle name="集計 3 3" xfId="985" xr:uid="{00000000-0005-0000-0000-000070040000}"/>
    <cellStyle name="集計 3 3 2" xfId="1446" xr:uid="{00000000-0005-0000-0000-000071040000}"/>
    <cellStyle name="集計 3 4" xfId="1663" xr:uid="{00000000-0005-0000-0000-000072040000}"/>
    <cellStyle name="集計 3 4 2" xfId="1664" xr:uid="{00000000-0005-0000-0000-000073040000}"/>
    <cellStyle name="集計 3 5" xfId="1665" xr:uid="{00000000-0005-0000-0000-000074040000}"/>
    <cellStyle name="集計 3 5 2" xfId="1666" xr:uid="{00000000-0005-0000-0000-000075040000}"/>
    <cellStyle name="集計 3 6" xfId="1667" xr:uid="{00000000-0005-0000-0000-000076040000}"/>
    <cellStyle name="集計 4" xfId="986" xr:uid="{00000000-0005-0000-0000-000077040000}"/>
    <cellStyle name="集計 4 2" xfId="987" xr:uid="{00000000-0005-0000-0000-000078040000}"/>
    <cellStyle name="集計 4 2 2" xfId="1447" xr:uid="{00000000-0005-0000-0000-000079040000}"/>
    <cellStyle name="集計 4 2 2 2" xfId="1448" xr:uid="{00000000-0005-0000-0000-00007A040000}"/>
    <cellStyle name="集計 4 2 3" xfId="1449" xr:uid="{00000000-0005-0000-0000-00007B040000}"/>
    <cellStyle name="集計 4 3" xfId="988" xr:uid="{00000000-0005-0000-0000-00007C040000}"/>
    <cellStyle name="集計 4 3 2" xfId="1450" xr:uid="{00000000-0005-0000-0000-00007D040000}"/>
    <cellStyle name="集計 4 4" xfId="1668" xr:uid="{00000000-0005-0000-0000-00007E040000}"/>
    <cellStyle name="集計 4 4 2" xfId="1669" xr:uid="{00000000-0005-0000-0000-00007F040000}"/>
    <cellStyle name="集計 4 5" xfId="1670" xr:uid="{00000000-0005-0000-0000-000080040000}"/>
    <cellStyle name="集計 4 5 2" xfId="1671" xr:uid="{00000000-0005-0000-0000-000081040000}"/>
    <cellStyle name="集計 4 6" xfId="1672" xr:uid="{00000000-0005-0000-0000-000082040000}"/>
    <cellStyle name="集計 5" xfId="989" xr:uid="{00000000-0005-0000-0000-000083040000}"/>
    <cellStyle name="集計 6" xfId="990" xr:uid="{00000000-0005-0000-0000-000084040000}"/>
    <cellStyle name="集計 7" xfId="991" xr:uid="{00000000-0005-0000-0000-000085040000}"/>
    <cellStyle name="集計 8" xfId="992" xr:uid="{00000000-0005-0000-0000-000086040000}"/>
    <cellStyle name="集計 9" xfId="993" xr:uid="{00000000-0005-0000-0000-000087040000}"/>
    <cellStyle name="出力 10" xfId="994" xr:uid="{00000000-0005-0000-0000-000088040000}"/>
    <cellStyle name="出力 11" xfId="995" xr:uid="{00000000-0005-0000-0000-000089040000}"/>
    <cellStyle name="出力 12" xfId="996" xr:uid="{00000000-0005-0000-0000-00008A040000}"/>
    <cellStyle name="出力 13" xfId="997" xr:uid="{00000000-0005-0000-0000-00008B040000}"/>
    <cellStyle name="出力 14" xfId="998" xr:uid="{00000000-0005-0000-0000-00008C040000}"/>
    <cellStyle name="出力 15" xfId="999" xr:uid="{00000000-0005-0000-0000-00008D040000}"/>
    <cellStyle name="出力 16" xfId="1000" xr:uid="{00000000-0005-0000-0000-00008E040000}"/>
    <cellStyle name="出力 17" xfId="1001" xr:uid="{00000000-0005-0000-0000-00008F040000}"/>
    <cellStyle name="出力 18" xfId="1002" xr:uid="{00000000-0005-0000-0000-000090040000}"/>
    <cellStyle name="出力 19" xfId="1003" xr:uid="{00000000-0005-0000-0000-000091040000}"/>
    <cellStyle name="出力 2" xfId="1004" xr:uid="{00000000-0005-0000-0000-000092040000}"/>
    <cellStyle name="出力 2 2" xfId="1005" xr:uid="{00000000-0005-0000-0000-000093040000}"/>
    <cellStyle name="出力 2 2 2" xfId="1006" xr:uid="{00000000-0005-0000-0000-000094040000}"/>
    <cellStyle name="出力 2 2 2 2" xfId="1451" xr:uid="{00000000-0005-0000-0000-000095040000}"/>
    <cellStyle name="出力 2 2 2 2 2" xfId="1452" xr:uid="{00000000-0005-0000-0000-000096040000}"/>
    <cellStyle name="出力 2 2 2 3" xfId="1453" xr:uid="{00000000-0005-0000-0000-000097040000}"/>
    <cellStyle name="出力 2 2 3" xfId="1007" xr:uid="{00000000-0005-0000-0000-000098040000}"/>
    <cellStyle name="出力 2 2 3 2" xfId="1454" xr:uid="{00000000-0005-0000-0000-000099040000}"/>
    <cellStyle name="出力 2 2 4" xfId="1564" xr:uid="{00000000-0005-0000-0000-00009A040000}"/>
    <cellStyle name="出力 2 2 4 2" xfId="1673" xr:uid="{00000000-0005-0000-0000-00009B040000}"/>
    <cellStyle name="出力 2 2 5" xfId="1674" xr:uid="{00000000-0005-0000-0000-00009C040000}"/>
    <cellStyle name="出力 2 2 5 2" xfId="1675" xr:uid="{00000000-0005-0000-0000-00009D040000}"/>
    <cellStyle name="出力 2 2 6" xfId="1676" xr:uid="{00000000-0005-0000-0000-00009E040000}"/>
    <cellStyle name="出力 20" xfId="1008" xr:uid="{00000000-0005-0000-0000-00009F040000}"/>
    <cellStyle name="出力 21" xfId="1009" xr:uid="{00000000-0005-0000-0000-0000A0040000}"/>
    <cellStyle name="出力 22" xfId="1010" xr:uid="{00000000-0005-0000-0000-0000A1040000}"/>
    <cellStyle name="出力 23" xfId="1011" xr:uid="{00000000-0005-0000-0000-0000A2040000}"/>
    <cellStyle name="出力 24" xfId="1012" xr:uid="{00000000-0005-0000-0000-0000A3040000}"/>
    <cellStyle name="出力 25" xfId="1013" xr:uid="{00000000-0005-0000-0000-0000A4040000}"/>
    <cellStyle name="出力 3" xfId="1014" xr:uid="{00000000-0005-0000-0000-0000A5040000}"/>
    <cellStyle name="出力 3 2" xfId="1015" xr:uid="{00000000-0005-0000-0000-0000A6040000}"/>
    <cellStyle name="出力 3 2 2" xfId="1455" xr:uid="{00000000-0005-0000-0000-0000A7040000}"/>
    <cellStyle name="出力 3 2 2 2" xfId="1456" xr:uid="{00000000-0005-0000-0000-0000A8040000}"/>
    <cellStyle name="出力 3 2 3" xfId="1457" xr:uid="{00000000-0005-0000-0000-0000A9040000}"/>
    <cellStyle name="出力 3 3" xfId="1016" xr:uid="{00000000-0005-0000-0000-0000AA040000}"/>
    <cellStyle name="出力 3 3 2" xfId="1458" xr:uid="{00000000-0005-0000-0000-0000AB040000}"/>
    <cellStyle name="出力 3 4" xfId="1565" xr:uid="{00000000-0005-0000-0000-0000AC040000}"/>
    <cellStyle name="出力 3 4 2" xfId="1677" xr:uid="{00000000-0005-0000-0000-0000AD040000}"/>
    <cellStyle name="出力 3 5" xfId="1678" xr:uid="{00000000-0005-0000-0000-0000AE040000}"/>
    <cellStyle name="出力 3 5 2" xfId="1679" xr:uid="{00000000-0005-0000-0000-0000AF040000}"/>
    <cellStyle name="出力 3 6" xfId="1680" xr:uid="{00000000-0005-0000-0000-0000B0040000}"/>
    <cellStyle name="出力 4" xfId="1017" xr:uid="{00000000-0005-0000-0000-0000B1040000}"/>
    <cellStyle name="出力 4 2" xfId="1018" xr:uid="{00000000-0005-0000-0000-0000B2040000}"/>
    <cellStyle name="出力 4 2 2" xfId="1459" xr:uid="{00000000-0005-0000-0000-0000B3040000}"/>
    <cellStyle name="出力 4 2 2 2" xfId="1460" xr:uid="{00000000-0005-0000-0000-0000B4040000}"/>
    <cellStyle name="出力 4 2 3" xfId="1461" xr:uid="{00000000-0005-0000-0000-0000B5040000}"/>
    <cellStyle name="出力 4 3" xfId="1019" xr:uid="{00000000-0005-0000-0000-0000B6040000}"/>
    <cellStyle name="出力 4 3 2" xfId="1462" xr:uid="{00000000-0005-0000-0000-0000B7040000}"/>
    <cellStyle name="出力 4 4" xfId="1566" xr:uid="{00000000-0005-0000-0000-0000B8040000}"/>
    <cellStyle name="出力 4 4 2" xfId="1681" xr:uid="{00000000-0005-0000-0000-0000B9040000}"/>
    <cellStyle name="出力 4 5" xfId="1682" xr:uid="{00000000-0005-0000-0000-0000BA040000}"/>
    <cellStyle name="出力 4 5 2" xfId="1683" xr:uid="{00000000-0005-0000-0000-0000BB040000}"/>
    <cellStyle name="出力 4 6" xfId="1684" xr:uid="{00000000-0005-0000-0000-0000BC040000}"/>
    <cellStyle name="出力 5" xfId="1020" xr:uid="{00000000-0005-0000-0000-0000BD040000}"/>
    <cellStyle name="出力 6" xfId="1021" xr:uid="{00000000-0005-0000-0000-0000BE040000}"/>
    <cellStyle name="出力 7" xfId="1022" xr:uid="{00000000-0005-0000-0000-0000BF040000}"/>
    <cellStyle name="出力 8" xfId="1023" xr:uid="{00000000-0005-0000-0000-0000C0040000}"/>
    <cellStyle name="出力 9" xfId="1024" xr:uid="{00000000-0005-0000-0000-0000C1040000}"/>
    <cellStyle name="説明文 10" xfId="1025" xr:uid="{00000000-0005-0000-0000-0000C2040000}"/>
    <cellStyle name="説明文 11" xfId="1026" xr:uid="{00000000-0005-0000-0000-0000C3040000}"/>
    <cellStyle name="説明文 12" xfId="1027" xr:uid="{00000000-0005-0000-0000-0000C4040000}"/>
    <cellStyle name="説明文 13" xfId="1028" xr:uid="{00000000-0005-0000-0000-0000C5040000}"/>
    <cellStyle name="説明文 14" xfId="1029" xr:uid="{00000000-0005-0000-0000-0000C6040000}"/>
    <cellStyle name="説明文 15" xfId="1030" xr:uid="{00000000-0005-0000-0000-0000C7040000}"/>
    <cellStyle name="説明文 16" xfId="1031" xr:uid="{00000000-0005-0000-0000-0000C8040000}"/>
    <cellStyle name="説明文 17" xfId="1032" xr:uid="{00000000-0005-0000-0000-0000C9040000}"/>
    <cellStyle name="説明文 18" xfId="1033" xr:uid="{00000000-0005-0000-0000-0000CA040000}"/>
    <cellStyle name="説明文 19" xfId="1034" xr:uid="{00000000-0005-0000-0000-0000CB040000}"/>
    <cellStyle name="説明文 2" xfId="1035" xr:uid="{00000000-0005-0000-0000-0000CC040000}"/>
    <cellStyle name="説明文 2 2" xfId="1036" xr:uid="{00000000-0005-0000-0000-0000CD040000}"/>
    <cellStyle name="説明文 20" xfId="1037" xr:uid="{00000000-0005-0000-0000-0000CE040000}"/>
    <cellStyle name="説明文 21" xfId="1038" xr:uid="{00000000-0005-0000-0000-0000CF040000}"/>
    <cellStyle name="説明文 22" xfId="1039" xr:uid="{00000000-0005-0000-0000-0000D0040000}"/>
    <cellStyle name="説明文 23" xfId="1040" xr:uid="{00000000-0005-0000-0000-0000D1040000}"/>
    <cellStyle name="説明文 24" xfId="1041" xr:uid="{00000000-0005-0000-0000-0000D2040000}"/>
    <cellStyle name="説明文 25" xfId="1042" xr:uid="{00000000-0005-0000-0000-0000D3040000}"/>
    <cellStyle name="説明文 3" xfId="1043" xr:uid="{00000000-0005-0000-0000-0000D4040000}"/>
    <cellStyle name="説明文 3 2" xfId="1044" xr:uid="{00000000-0005-0000-0000-0000D5040000}"/>
    <cellStyle name="説明文 4" xfId="1045" xr:uid="{00000000-0005-0000-0000-0000D6040000}"/>
    <cellStyle name="説明文 5" xfId="1046" xr:uid="{00000000-0005-0000-0000-0000D7040000}"/>
    <cellStyle name="説明文 6" xfId="1047" xr:uid="{00000000-0005-0000-0000-0000D8040000}"/>
    <cellStyle name="説明文 7" xfId="1048" xr:uid="{00000000-0005-0000-0000-0000D9040000}"/>
    <cellStyle name="説明文 8" xfId="1049" xr:uid="{00000000-0005-0000-0000-0000DA040000}"/>
    <cellStyle name="説明文 9" xfId="1050" xr:uid="{00000000-0005-0000-0000-0000DB040000}"/>
    <cellStyle name="通貨 2" xfId="1051" xr:uid="{00000000-0005-0000-0000-0000DC040000}"/>
    <cellStyle name="通貨 2 2" xfId="1575" xr:uid="{00000000-0005-0000-0000-0000DD040000}"/>
    <cellStyle name="通貨 3" xfId="1052" xr:uid="{00000000-0005-0000-0000-0000DE040000}"/>
    <cellStyle name="通貨 3 2" xfId="1053" xr:uid="{00000000-0005-0000-0000-0000DF040000}"/>
    <cellStyle name="通貨 3 2 2" xfId="1577" xr:uid="{00000000-0005-0000-0000-0000E0040000}"/>
    <cellStyle name="通貨 3 3" xfId="1576" xr:uid="{00000000-0005-0000-0000-0000E1040000}"/>
    <cellStyle name="入力 10" xfId="1054" xr:uid="{00000000-0005-0000-0000-0000E2040000}"/>
    <cellStyle name="入力 11" xfId="1055" xr:uid="{00000000-0005-0000-0000-0000E3040000}"/>
    <cellStyle name="入力 12" xfId="1056" xr:uid="{00000000-0005-0000-0000-0000E4040000}"/>
    <cellStyle name="入力 13" xfId="1057" xr:uid="{00000000-0005-0000-0000-0000E5040000}"/>
    <cellStyle name="入力 14" xfId="1058" xr:uid="{00000000-0005-0000-0000-0000E6040000}"/>
    <cellStyle name="入力 15" xfId="1059" xr:uid="{00000000-0005-0000-0000-0000E7040000}"/>
    <cellStyle name="入力 16" xfId="1060" xr:uid="{00000000-0005-0000-0000-0000E8040000}"/>
    <cellStyle name="入力 17" xfId="1061" xr:uid="{00000000-0005-0000-0000-0000E9040000}"/>
    <cellStyle name="入力 18" xfId="1062" xr:uid="{00000000-0005-0000-0000-0000EA040000}"/>
    <cellStyle name="入力 19" xfId="1063" xr:uid="{00000000-0005-0000-0000-0000EB040000}"/>
    <cellStyle name="入力 2" xfId="1064" xr:uid="{00000000-0005-0000-0000-0000EC040000}"/>
    <cellStyle name="入力 2 2" xfId="1065" xr:uid="{00000000-0005-0000-0000-0000ED040000}"/>
    <cellStyle name="入力 2 2 2" xfId="1066" xr:uid="{00000000-0005-0000-0000-0000EE040000}"/>
    <cellStyle name="入力 2 2 2 2" xfId="1463" xr:uid="{00000000-0005-0000-0000-0000EF040000}"/>
    <cellStyle name="入力 2 2 2 2 2" xfId="1464" xr:uid="{00000000-0005-0000-0000-0000F0040000}"/>
    <cellStyle name="入力 2 2 2 3" xfId="1465" xr:uid="{00000000-0005-0000-0000-0000F1040000}"/>
    <cellStyle name="入力 2 2 3" xfId="1067" xr:uid="{00000000-0005-0000-0000-0000F2040000}"/>
    <cellStyle name="入力 2 2 3 2" xfId="1466" xr:uid="{00000000-0005-0000-0000-0000F3040000}"/>
    <cellStyle name="入力 2 2 4" xfId="1685" xr:uid="{00000000-0005-0000-0000-0000F4040000}"/>
    <cellStyle name="入力 2 2 4 2" xfId="1686" xr:uid="{00000000-0005-0000-0000-0000F5040000}"/>
    <cellStyle name="入力 2 2 5" xfId="1687" xr:uid="{00000000-0005-0000-0000-0000F6040000}"/>
    <cellStyle name="入力 2 2 6" xfId="1688" xr:uid="{00000000-0005-0000-0000-0000F7040000}"/>
    <cellStyle name="入力 2 2 6 2" xfId="1689" xr:uid="{00000000-0005-0000-0000-0000F8040000}"/>
    <cellStyle name="入力 20" xfId="1068" xr:uid="{00000000-0005-0000-0000-0000F9040000}"/>
    <cellStyle name="入力 21" xfId="1069" xr:uid="{00000000-0005-0000-0000-0000FA040000}"/>
    <cellStyle name="入力 22" xfId="1070" xr:uid="{00000000-0005-0000-0000-0000FB040000}"/>
    <cellStyle name="入力 23" xfId="1071" xr:uid="{00000000-0005-0000-0000-0000FC040000}"/>
    <cellStyle name="入力 24" xfId="1072" xr:uid="{00000000-0005-0000-0000-0000FD040000}"/>
    <cellStyle name="入力 25" xfId="1073" xr:uid="{00000000-0005-0000-0000-0000FE040000}"/>
    <cellStyle name="入力 3" xfId="1074" xr:uid="{00000000-0005-0000-0000-0000FF040000}"/>
    <cellStyle name="入力 3 2" xfId="1075" xr:uid="{00000000-0005-0000-0000-000000050000}"/>
    <cellStyle name="入力 3 2 2" xfId="1467" xr:uid="{00000000-0005-0000-0000-000001050000}"/>
    <cellStyle name="入力 3 2 2 2" xfId="1468" xr:uid="{00000000-0005-0000-0000-000002050000}"/>
    <cellStyle name="入力 3 2 3" xfId="1469" xr:uid="{00000000-0005-0000-0000-000003050000}"/>
    <cellStyle name="入力 3 3" xfId="1076" xr:uid="{00000000-0005-0000-0000-000004050000}"/>
    <cellStyle name="入力 3 3 2" xfId="1470" xr:uid="{00000000-0005-0000-0000-000005050000}"/>
    <cellStyle name="入力 3 4" xfId="1690" xr:uid="{00000000-0005-0000-0000-000006050000}"/>
    <cellStyle name="入力 3 4 2" xfId="1691" xr:uid="{00000000-0005-0000-0000-000007050000}"/>
    <cellStyle name="入力 3 5" xfId="1692" xr:uid="{00000000-0005-0000-0000-000008050000}"/>
    <cellStyle name="入力 3 6" xfId="1693" xr:uid="{00000000-0005-0000-0000-000009050000}"/>
    <cellStyle name="入力 3 6 2" xfId="1694" xr:uid="{00000000-0005-0000-0000-00000A050000}"/>
    <cellStyle name="入力 4" xfId="1077" xr:uid="{00000000-0005-0000-0000-00000B050000}"/>
    <cellStyle name="入力 4 2" xfId="1078" xr:uid="{00000000-0005-0000-0000-00000C050000}"/>
    <cellStyle name="入力 4 2 2" xfId="1471" xr:uid="{00000000-0005-0000-0000-00000D050000}"/>
    <cellStyle name="入力 4 2 2 2" xfId="1472" xr:uid="{00000000-0005-0000-0000-00000E050000}"/>
    <cellStyle name="入力 4 2 3" xfId="1473" xr:uid="{00000000-0005-0000-0000-00000F050000}"/>
    <cellStyle name="入力 4 3" xfId="1079" xr:uid="{00000000-0005-0000-0000-000010050000}"/>
    <cellStyle name="入力 4 3 2" xfId="1474" xr:uid="{00000000-0005-0000-0000-000011050000}"/>
    <cellStyle name="入力 4 4" xfId="1695" xr:uid="{00000000-0005-0000-0000-000012050000}"/>
    <cellStyle name="入力 4 4 2" xfId="1696" xr:uid="{00000000-0005-0000-0000-000013050000}"/>
    <cellStyle name="入力 4 5" xfId="1697" xr:uid="{00000000-0005-0000-0000-000014050000}"/>
    <cellStyle name="入力 4 6" xfId="1698" xr:uid="{00000000-0005-0000-0000-000015050000}"/>
    <cellStyle name="入力 4 6 2" xfId="1699" xr:uid="{00000000-0005-0000-0000-000016050000}"/>
    <cellStyle name="入力 5" xfId="1080" xr:uid="{00000000-0005-0000-0000-000017050000}"/>
    <cellStyle name="入力 6" xfId="1081" xr:uid="{00000000-0005-0000-0000-000018050000}"/>
    <cellStyle name="入力 7" xfId="1082" xr:uid="{00000000-0005-0000-0000-000019050000}"/>
    <cellStyle name="入力 8" xfId="1083" xr:uid="{00000000-0005-0000-0000-00001A050000}"/>
    <cellStyle name="入力 9" xfId="1084" xr:uid="{00000000-0005-0000-0000-00001B050000}"/>
    <cellStyle name="標準" xfId="0" builtinId="0"/>
    <cellStyle name="標準 10" xfId="1085" xr:uid="{00000000-0005-0000-0000-00001D050000}"/>
    <cellStyle name="標準 10 10" xfId="1475" xr:uid="{00000000-0005-0000-0000-00001E050000}"/>
    <cellStyle name="標準 10 11" xfId="1476" xr:uid="{00000000-0005-0000-0000-00001F050000}"/>
    <cellStyle name="標準 10 12" xfId="1477" xr:uid="{00000000-0005-0000-0000-000020050000}"/>
    <cellStyle name="標準 10 2" xfId="1086" xr:uid="{00000000-0005-0000-0000-000021050000}"/>
    <cellStyle name="標準 10 3" xfId="1087" xr:uid="{00000000-0005-0000-0000-000022050000}"/>
    <cellStyle name="標準 10 4" xfId="1088" xr:uid="{00000000-0005-0000-0000-000023050000}"/>
    <cellStyle name="標準 10 4 2" xfId="1478" xr:uid="{00000000-0005-0000-0000-000024050000}"/>
    <cellStyle name="標準 10 4 2 2" xfId="1479" xr:uid="{00000000-0005-0000-0000-000025050000}"/>
    <cellStyle name="標準 10 4 2 2 2" xfId="1480" xr:uid="{00000000-0005-0000-0000-000026050000}"/>
    <cellStyle name="標準 10 4 2 2 2 2" xfId="1481" xr:uid="{00000000-0005-0000-0000-000027050000}"/>
    <cellStyle name="標準 10 4 2 2 2 2 2" xfId="1482" xr:uid="{00000000-0005-0000-0000-000028050000}"/>
    <cellStyle name="標準 10 4 2 2 2 2 2 2" xfId="1483" xr:uid="{00000000-0005-0000-0000-000029050000}"/>
    <cellStyle name="標準 10 4 3" xfId="1484" xr:uid="{00000000-0005-0000-0000-00002A050000}"/>
    <cellStyle name="標準 10 4 3 2" xfId="1485" xr:uid="{00000000-0005-0000-0000-00002B050000}"/>
    <cellStyle name="標準 10 5" xfId="1089" xr:uid="{00000000-0005-0000-0000-00002C050000}"/>
    <cellStyle name="標準 10 6" xfId="1486" xr:uid="{00000000-0005-0000-0000-00002D050000}"/>
    <cellStyle name="標準 10 6 2" xfId="1487" xr:uid="{00000000-0005-0000-0000-00002E050000}"/>
    <cellStyle name="標準 10 6 2 2" xfId="1488" xr:uid="{00000000-0005-0000-0000-00002F050000}"/>
    <cellStyle name="標準 10 6 2 3" xfId="1489" xr:uid="{00000000-0005-0000-0000-000030050000}"/>
    <cellStyle name="標準 10 6 2 3 2" xfId="1387" xr:uid="{00000000-0005-0000-0000-000031050000}"/>
    <cellStyle name="標準 10 7" xfId="1490" xr:uid="{00000000-0005-0000-0000-000032050000}"/>
    <cellStyle name="標準 10 8" xfId="1491" xr:uid="{00000000-0005-0000-0000-000033050000}"/>
    <cellStyle name="標準 10 8 2" xfId="1492" xr:uid="{00000000-0005-0000-0000-000034050000}"/>
    <cellStyle name="標準 10 8 2 2" xfId="1493" xr:uid="{00000000-0005-0000-0000-000035050000}"/>
    <cellStyle name="標準 10 8 2 2 2" xfId="1494" xr:uid="{00000000-0005-0000-0000-000036050000}"/>
    <cellStyle name="標準 10 8 2 2 3" xfId="1495" xr:uid="{00000000-0005-0000-0000-000037050000}"/>
    <cellStyle name="標準 10 8 2 2 3 2" xfId="1388" xr:uid="{00000000-0005-0000-0000-000038050000}"/>
    <cellStyle name="標準 10 8 2 2 3 2 2" xfId="1496" xr:uid="{00000000-0005-0000-0000-000039050000}"/>
    <cellStyle name="標準 10 8 2 3" xfId="1497" xr:uid="{00000000-0005-0000-0000-00003A050000}"/>
    <cellStyle name="標準 10 8 2 4" xfId="1498" xr:uid="{00000000-0005-0000-0000-00003B050000}"/>
    <cellStyle name="標準 10 8 2 4 2" xfId="1499" xr:uid="{00000000-0005-0000-0000-00003C050000}"/>
    <cellStyle name="標準 10 8 2 4 2 2" xfId="1500" xr:uid="{00000000-0005-0000-0000-00003D050000}"/>
    <cellStyle name="標準 10 8 3" xfId="1501" xr:uid="{00000000-0005-0000-0000-00003E050000}"/>
    <cellStyle name="標準 10 8 4" xfId="1502" xr:uid="{00000000-0005-0000-0000-00003F050000}"/>
    <cellStyle name="標準 10 8 4 2" xfId="1503" xr:uid="{00000000-0005-0000-0000-000040050000}"/>
    <cellStyle name="標準 10 8 4 2 2" xfId="1504" xr:uid="{00000000-0005-0000-0000-000041050000}"/>
    <cellStyle name="標準 10 8 4 2 3" xfId="1505" xr:uid="{00000000-0005-0000-0000-000042050000}"/>
    <cellStyle name="標準 10 9" xfId="1506" xr:uid="{00000000-0005-0000-0000-000043050000}"/>
    <cellStyle name="標準 10 9 2" xfId="1507" xr:uid="{00000000-0005-0000-0000-000044050000}"/>
    <cellStyle name="標準 10 9 3" xfId="1508" xr:uid="{00000000-0005-0000-0000-000045050000}"/>
    <cellStyle name="標準 10 9 3 2" xfId="1509" xr:uid="{00000000-0005-0000-0000-000046050000}"/>
    <cellStyle name="標準 11" xfId="1090" xr:uid="{00000000-0005-0000-0000-000047050000}"/>
    <cellStyle name="標準 11 2" xfId="1091" xr:uid="{00000000-0005-0000-0000-000048050000}"/>
    <cellStyle name="標準 11 2 2" xfId="1700" xr:uid="{00000000-0005-0000-0000-000049050000}"/>
    <cellStyle name="標準 11 3" xfId="1092" xr:uid="{00000000-0005-0000-0000-00004A050000}"/>
    <cellStyle name="標準 11 4" xfId="1093" xr:uid="{00000000-0005-0000-0000-00004B050000}"/>
    <cellStyle name="標準 12" xfId="1383" xr:uid="{00000000-0005-0000-0000-00004C050000}"/>
    <cellStyle name="標準 12 2" xfId="1094" xr:uid="{00000000-0005-0000-0000-00004D050000}"/>
    <cellStyle name="標準 12 3" xfId="1095" xr:uid="{00000000-0005-0000-0000-00004E050000}"/>
    <cellStyle name="標準 12 4" xfId="1701" xr:uid="{00000000-0005-0000-0000-00004F050000}"/>
    <cellStyle name="標準 13" xfId="1096" xr:uid="{00000000-0005-0000-0000-000050050000}"/>
    <cellStyle name="標準 13 2" xfId="1097" xr:uid="{00000000-0005-0000-0000-000051050000}"/>
    <cellStyle name="標準 14" xfId="1384" xr:uid="{00000000-0005-0000-0000-000052050000}"/>
    <cellStyle name="標準 14 2" xfId="1098" xr:uid="{00000000-0005-0000-0000-000053050000}"/>
    <cellStyle name="標準 14 3" xfId="1099" xr:uid="{00000000-0005-0000-0000-000054050000}"/>
    <cellStyle name="標準 14 4" xfId="1100" xr:uid="{00000000-0005-0000-0000-000055050000}"/>
    <cellStyle name="標準 14 5" xfId="1101" xr:uid="{00000000-0005-0000-0000-000056050000}"/>
    <cellStyle name="標準 14 6" xfId="1102" xr:uid="{00000000-0005-0000-0000-000057050000}"/>
    <cellStyle name="標準 14 7" xfId="1103" xr:uid="{00000000-0005-0000-0000-000058050000}"/>
    <cellStyle name="標準 14 8" xfId="1104" xr:uid="{00000000-0005-0000-0000-000059050000}"/>
    <cellStyle name="標準 15" xfId="1105" xr:uid="{00000000-0005-0000-0000-00005A050000}"/>
    <cellStyle name="標準 15 2" xfId="1106" xr:uid="{00000000-0005-0000-0000-00005B050000}"/>
    <cellStyle name="標準 15 3" xfId="1107" xr:uid="{00000000-0005-0000-0000-00005C050000}"/>
    <cellStyle name="標準 15 4" xfId="1108" xr:uid="{00000000-0005-0000-0000-00005D050000}"/>
    <cellStyle name="標準 15 5" xfId="1109" xr:uid="{00000000-0005-0000-0000-00005E050000}"/>
    <cellStyle name="標準 15 6" xfId="1110" xr:uid="{00000000-0005-0000-0000-00005F050000}"/>
    <cellStyle name="標準 15 7" xfId="1111" xr:uid="{00000000-0005-0000-0000-000060050000}"/>
    <cellStyle name="標準 16" xfId="1385" xr:uid="{00000000-0005-0000-0000-000061050000}"/>
    <cellStyle name="標準 16 2" xfId="1112" xr:uid="{00000000-0005-0000-0000-000062050000}"/>
    <cellStyle name="標準 16 3" xfId="1113" xr:uid="{00000000-0005-0000-0000-000063050000}"/>
    <cellStyle name="標準 16 4" xfId="1114" xr:uid="{00000000-0005-0000-0000-000064050000}"/>
    <cellStyle name="標準 16 5" xfId="1115" xr:uid="{00000000-0005-0000-0000-000065050000}"/>
    <cellStyle name="標準 16 6" xfId="1116" xr:uid="{00000000-0005-0000-0000-000066050000}"/>
    <cellStyle name="標準 17" xfId="1117" xr:uid="{00000000-0005-0000-0000-000067050000}"/>
    <cellStyle name="標準 17 2" xfId="1118" xr:uid="{00000000-0005-0000-0000-000068050000}"/>
    <cellStyle name="標準 17 3" xfId="1119" xr:uid="{00000000-0005-0000-0000-000069050000}"/>
    <cellStyle name="標準 17 4" xfId="1120" xr:uid="{00000000-0005-0000-0000-00006A050000}"/>
    <cellStyle name="標準 17 5" xfId="1121" xr:uid="{00000000-0005-0000-0000-00006B050000}"/>
    <cellStyle name="標準 18" xfId="1510" xr:uid="{00000000-0005-0000-0000-00006C050000}"/>
    <cellStyle name="標準 18 2" xfId="1122" xr:uid="{00000000-0005-0000-0000-00006D050000}"/>
    <cellStyle name="標準 18 3" xfId="1123" xr:uid="{00000000-0005-0000-0000-00006E050000}"/>
    <cellStyle name="標準 19" xfId="1511" xr:uid="{00000000-0005-0000-0000-00006F050000}"/>
    <cellStyle name="標準 19 2" xfId="1124" xr:uid="{00000000-0005-0000-0000-000070050000}"/>
    <cellStyle name="標準 19 2 2" xfId="1512" xr:uid="{00000000-0005-0000-0000-000071050000}"/>
    <cellStyle name="標準 19 2 2 2" xfId="1513" xr:uid="{00000000-0005-0000-0000-000072050000}"/>
    <cellStyle name="標準 19 2 2 2 2" xfId="1514" xr:uid="{00000000-0005-0000-0000-000073050000}"/>
    <cellStyle name="標準 19 2 2 2 2 2" xfId="1515" xr:uid="{00000000-0005-0000-0000-000074050000}"/>
    <cellStyle name="標準 19 2 2 2 2 2 2" xfId="1516" xr:uid="{00000000-0005-0000-0000-000075050000}"/>
    <cellStyle name="標準 19 2 2 2 2 2 2 2" xfId="1517" xr:uid="{00000000-0005-0000-0000-000076050000}"/>
    <cellStyle name="標準 19 2 2 2 2 2 2 2 2" xfId="1518" xr:uid="{00000000-0005-0000-0000-000077050000}"/>
    <cellStyle name="標準 19 2 2 2 2 2 3" xfId="1519" xr:uid="{00000000-0005-0000-0000-000078050000}"/>
    <cellStyle name="標準 19 2 2 2 2 2 4" xfId="1520" xr:uid="{00000000-0005-0000-0000-000079050000}"/>
    <cellStyle name="標準 19 2 2 2 2 2 4 2" xfId="1521" xr:uid="{00000000-0005-0000-0000-00007A050000}"/>
    <cellStyle name="標準 19 2 2 2 2 2 4 3" xfId="1522" xr:uid="{00000000-0005-0000-0000-00007B050000}"/>
    <cellStyle name="標準 19 2 2 2 3" xfId="1523" xr:uid="{00000000-0005-0000-0000-00007C050000}"/>
    <cellStyle name="標準 19 2 2 2 3 2" xfId="1524" xr:uid="{00000000-0005-0000-0000-00007D050000}"/>
    <cellStyle name="標準 19 2 2 2 3 2 2" xfId="1525" xr:uid="{00000000-0005-0000-0000-00007E050000}"/>
    <cellStyle name="標準 19 2 2 2 3 2 3" xfId="1526" xr:uid="{00000000-0005-0000-0000-00007F050000}"/>
    <cellStyle name="標準 19 2 2 3" xfId="1527" xr:uid="{00000000-0005-0000-0000-000080050000}"/>
    <cellStyle name="標準 19 2 2 3 2" xfId="1528" xr:uid="{00000000-0005-0000-0000-000081050000}"/>
    <cellStyle name="標準 19 2 2 3 2 2" xfId="1529" xr:uid="{00000000-0005-0000-0000-000082050000}"/>
    <cellStyle name="標準 2" xfId="2" xr:uid="{00000000-0005-0000-0000-000083050000}"/>
    <cellStyle name="標準 2 10" xfId="1125" xr:uid="{00000000-0005-0000-0000-000084050000}"/>
    <cellStyle name="標準 2 11" xfId="1126" xr:uid="{00000000-0005-0000-0000-000085050000}"/>
    <cellStyle name="標準 2 12" xfId="1127" xr:uid="{00000000-0005-0000-0000-000086050000}"/>
    <cellStyle name="標準 2 13" xfId="1128" xr:uid="{00000000-0005-0000-0000-000087050000}"/>
    <cellStyle name="標準 2 14" xfId="1129" xr:uid="{00000000-0005-0000-0000-000088050000}"/>
    <cellStyle name="標準 2 15" xfId="1130" xr:uid="{00000000-0005-0000-0000-000089050000}"/>
    <cellStyle name="標準 2 16" xfId="1131" xr:uid="{00000000-0005-0000-0000-00008A050000}"/>
    <cellStyle name="標準 2 17" xfId="1132" xr:uid="{00000000-0005-0000-0000-00008B050000}"/>
    <cellStyle name="標準 2 18" xfId="1133" xr:uid="{00000000-0005-0000-0000-00008C050000}"/>
    <cellStyle name="標準 2 19" xfId="1134" xr:uid="{00000000-0005-0000-0000-00008D050000}"/>
    <cellStyle name="標準 2 2" xfId="1135" xr:uid="{00000000-0005-0000-0000-00008E050000}"/>
    <cellStyle name="標準 2 2 10" xfId="1136" xr:uid="{00000000-0005-0000-0000-00008F050000}"/>
    <cellStyle name="標準 2 2 11" xfId="1137" xr:uid="{00000000-0005-0000-0000-000090050000}"/>
    <cellStyle name="標準 2 2 12" xfId="1138" xr:uid="{00000000-0005-0000-0000-000091050000}"/>
    <cellStyle name="標準 2 2 13" xfId="1139" xr:uid="{00000000-0005-0000-0000-000092050000}"/>
    <cellStyle name="標準 2 2 14" xfId="1140" xr:uid="{00000000-0005-0000-0000-000093050000}"/>
    <cellStyle name="標準 2 2 15" xfId="1141" xr:uid="{00000000-0005-0000-0000-000094050000}"/>
    <cellStyle name="標準 2 2 16" xfId="1142" xr:uid="{00000000-0005-0000-0000-000095050000}"/>
    <cellStyle name="標準 2 2 17" xfId="1143" xr:uid="{00000000-0005-0000-0000-000096050000}"/>
    <cellStyle name="標準 2 2 18" xfId="1144" xr:uid="{00000000-0005-0000-0000-000097050000}"/>
    <cellStyle name="標準 2 2 19" xfId="1145" xr:uid="{00000000-0005-0000-0000-000098050000}"/>
    <cellStyle name="標準 2 2 2" xfId="1146" xr:uid="{00000000-0005-0000-0000-000099050000}"/>
    <cellStyle name="標準 2 2 2 2" xfId="1147" xr:uid="{00000000-0005-0000-0000-00009A050000}"/>
    <cellStyle name="標準 2 2 2 2 2" xfId="1148" xr:uid="{00000000-0005-0000-0000-00009B050000}"/>
    <cellStyle name="標準 2 2 2 2_23_CRUDマトリックス(機能レベル)" xfId="1149" xr:uid="{00000000-0005-0000-0000-00009C050000}"/>
    <cellStyle name="標準 2 2 2_23_CRUDマトリックス(機能レベル)" xfId="1150" xr:uid="{00000000-0005-0000-0000-00009D050000}"/>
    <cellStyle name="標準 2 2 20" xfId="1151" xr:uid="{00000000-0005-0000-0000-00009E050000}"/>
    <cellStyle name="標準 2 2 21" xfId="1152" xr:uid="{00000000-0005-0000-0000-00009F050000}"/>
    <cellStyle name="標準 2 2 22" xfId="1153" xr:uid="{00000000-0005-0000-0000-0000A0050000}"/>
    <cellStyle name="標準 2 2 23" xfId="1154" xr:uid="{00000000-0005-0000-0000-0000A1050000}"/>
    <cellStyle name="標準 2 2 24" xfId="1155" xr:uid="{00000000-0005-0000-0000-0000A2050000}"/>
    <cellStyle name="標準 2 2 25" xfId="1156" xr:uid="{00000000-0005-0000-0000-0000A3050000}"/>
    <cellStyle name="標準 2 2 26" xfId="1157" xr:uid="{00000000-0005-0000-0000-0000A4050000}"/>
    <cellStyle name="標準 2 2 27" xfId="1158" xr:uid="{00000000-0005-0000-0000-0000A5050000}"/>
    <cellStyle name="標準 2 2 28" xfId="1159" xr:uid="{00000000-0005-0000-0000-0000A6050000}"/>
    <cellStyle name="標準 2 2 29" xfId="1160" xr:uid="{00000000-0005-0000-0000-0000A7050000}"/>
    <cellStyle name="標準 2 2 3" xfId="1161" xr:uid="{00000000-0005-0000-0000-0000A8050000}"/>
    <cellStyle name="標準 2 2 30" xfId="1162" xr:uid="{00000000-0005-0000-0000-0000A9050000}"/>
    <cellStyle name="標準 2 2 31" xfId="1163" xr:uid="{00000000-0005-0000-0000-0000AA050000}"/>
    <cellStyle name="標準 2 2 4" xfId="1164" xr:uid="{00000000-0005-0000-0000-0000AB050000}"/>
    <cellStyle name="標準 2 2 5" xfId="1165" xr:uid="{00000000-0005-0000-0000-0000AC050000}"/>
    <cellStyle name="標準 2 2 6" xfId="1166" xr:uid="{00000000-0005-0000-0000-0000AD050000}"/>
    <cellStyle name="標準 2 2 7" xfId="1167" xr:uid="{00000000-0005-0000-0000-0000AE050000}"/>
    <cellStyle name="標準 2 2 8" xfId="1168" xr:uid="{00000000-0005-0000-0000-0000AF050000}"/>
    <cellStyle name="標準 2 2 9" xfId="1169" xr:uid="{00000000-0005-0000-0000-0000B0050000}"/>
    <cellStyle name="標準 2 2_23_CRUDマトリックス(機能レベル)" xfId="1170" xr:uid="{00000000-0005-0000-0000-0000B1050000}"/>
    <cellStyle name="標準 2 20" xfId="1171" xr:uid="{00000000-0005-0000-0000-0000B2050000}"/>
    <cellStyle name="標準 2 21" xfId="1172" xr:uid="{00000000-0005-0000-0000-0000B3050000}"/>
    <cellStyle name="標準 2 22" xfId="1173" xr:uid="{00000000-0005-0000-0000-0000B4050000}"/>
    <cellStyle name="標準 2 23" xfId="1174" xr:uid="{00000000-0005-0000-0000-0000B5050000}"/>
    <cellStyle name="標準 2 24" xfId="1175" xr:uid="{00000000-0005-0000-0000-0000B6050000}"/>
    <cellStyle name="標準 2 25" xfId="1176" xr:uid="{00000000-0005-0000-0000-0000B7050000}"/>
    <cellStyle name="標準 2 26" xfId="1567" xr:uid="{00000000-0005-0000-0000-0000B8050000}"/>
    <cellStyle name="標準 2 26 2" xfId="1568" xr:uid="{00000000-0005-0000-0000-0000B9050000}"/>
    <cellStyle name="標準 2 26 3" xfId="1702" xr:uid="{00000000-0005-0000-0000-0000BA050000}"/>
    <cellStyle name="標準 2 27" xfId="1578" xr:uid="{00000000-0005-0000-0000-0000BB050000}"/>
    <cellStyle name="標準 2 3" xfId="1177" xr:uid="{00000000-0005-0000-0000-0000BC050000}"/>
    <cellStyle name="標準 2 3 10" xfId="1178" xr:uid="{00000000-0005-0000-0000-0000BD050000}"/>
    <cellStyle name="標準 2 3 11" xfId="1179" xr:uid="{00000000-0005-0000-0000-0000BE050000}"/>
    <cellStyle name="標準 2 3 12" xfId="1180" xr:uid="{00000000-0005-0000-0000-0000BF050000}"/>
    <cellStyle name="標準 2 3 13" xfId="1181" xr:uid="{00000000-0005-0000-0000-0000C0050000}"/>
    <cellStyle name="標準 2 3 14" xfId="1182" xr:uid="{00000000-0005-0000-0000-0000C1050000}"/>
    <cellStyle name="標準 2 3 15" xfId="1183" xr:uid="{00000000-0005-0000-0000-0000C2050000}"/>
    <cellStyle name="標準 2 3 16" xfId="1184" xr:uid="{00000000-0005-0000-0000-0000C3050000}"/>
    <cellStyle name="標準 2 3 17" xfId="1185" xr:uid="{00000000-0005-0000-0000-0000C4050000}"/>
    <cellStyle name="標準 2 3 18" xfId="1186" xr:uid="{00000000-0005-0000-0000-0000C5050000}"/>
    <cellStyle name="標準 2 3 19" xfId="1187" xr:uid="{00000000-0005-0000-0000-0000C6050000}"/>
    <cellStyle name="標準 2 3 2" xfId="1188" xr:uid="{00000000-0005-0000-0000-0000C7050000}"/>
    <cellStyle name="標準 2 3 2 2" xfId="1189" xr:uid="{00000000-0005-0000-0000-0000C8050000}"/>
    <cellStyle name="標準 2 3 2 2 2" xfId="1190" xr:uid="{00000000-0005-0000-0000-0000C9050000}"/>
    <cellStyle name="標準 2 3 2 2_23_CRUDマトリックス(機能レベル)" xfId="1191" xr:uid="{00000000-0005-0000-0000-0000CA050000}"/>
    <cellStyle name="標準 2 3 2 3" xfId="1703" xr:uid="{00000000-0005-0000-0000-0000CB050000}"/>
    <cellStyle name="標準 2 3 2_23_CRUDマトリックス(機能レベル)" xfId="1192" xr:uid="{00000000-0005-0000-0000-0000CC050000}"/>
    <cellStyle name="標準 2 3 20" xfId="1193" xr:uid="{00000000-0005-0000-0000-0000CD050000}"/>
    <cellStyle name="標準 2 3 21" xfId="1194" xr:uid="{00000000-0005-0000-0000-0000CE050000}"/>
    <cellStyle name="標準 2 3 22" xfId="1195" xr:uid="{00000000-0005-0000-0000-0000CF050000}"/>
    <cellStyle name="標準 2 3 23" xfId="1196" xr:uid="{00000000-0005-0000-0000-0000D0050000}"/>
    <cellStyle name="標準 2 3 24" xfId="1197" xr:uid="{00000000-0005-0000-0000-0000D1050000}"/>
    <cellStyle name="標準 2 3 25" xfId="1198" xr:uid="{00000000-0005-0000-0000-0000D2050000}"/>
    <cellStyle name="標準 2 3 26" xfId="1199" xr:uid="{00000000-0005-0000-0000-0000D3050000}"/>
    <cellStyle name="標準 2 3 27" xfId="1200" xr:uid="{00000000-0005-0000-0000-0000D4050000}"/>
    <cellStyle name="標準 2 3 28" xfId="1201" xr:uid="{00000000-0005-0000-0000-0000D5050000}"/>
    <cellStyle name="標準 2 3 29" xfId="1202" xr:uid="{00000000-0005-0000-0000-0000D6050000}"/>
    <cellStyle name="標準 2 3 3" xfId="1203" xr:uid="{00000000-0005-0000-0000-0000D7050000}"/>
    <cellStyle name="標準 2 3 4" xfId="1204" xr:uid="{00000000-0005-0000-0000-0000D8050000}"/>
    <cellStyle name="標準 2 3 4 2" xfId="1704" xr:uid="{00000000-0005-0000-0000-0000D9050000}"/>
    <cellStyle name="標準 2 3 5" xfId="1205" xr:uid="{00000000-0005-0000-0000-0000DA050000}"/>
    <cellStyle name="標準 2 3 6" xfId="1206" xr:uid="{00000000-0005-0000-0000-0000DB050000}"/>
    <cellStyle name="標準 2 3 7" xfId="1207" xr:uid="{00000000-0005-0000-0000-0000DC050000}"/>
    <cellStyle name="標準 2 3 8" xfId="1208" xr:uid="{00000000-0005-0000-0000-0000DD050000}"/>
    <cellStyle name="標準 2 3 9" xfId="1209" xr:uid="{00000000-0005-0000-0000-0000DE050000}"/>
    <cellStyle name="標準 2 3_23_CRUDマトリックス(機能レベル)" xfId="1210" xr:uid="{00000000-0005-0000-0000-0000DF050000}"/>
    <cellStyle name="標準 2 4" xfId="1211" xr:uid="{00000000-0005-0000-0000-0000E0050000}"/>
    <cellStyle name="標準 2 4 10" xfId="1212" xr:uid="{00000000-0005-0000-0000-0000E1050000}"/>
    <cellStyle name="標準 2 4 11" xfId="1213" xr:uid="{00000000-0005-0000-0000-0000E2050000}"/>
    <cellStyle name="標準 2 4 12" xfId="1214" xr:uid="{00000000-0005-0000-0000-0000E3050000}"/>
    <cellStyle name="標準 2 4 13" xfId="1215" xr:uid="{00000000-0005-0000-0000-0000E4050000}"/>
    <cellStyle name="標準 2 4 14" xfId="1216" xr:uid="{00000000-0005-0000-0000-0000E5050000}"/>
    <cellStyle name="標準 2 4 15" xfId="1217" xr:uid="{00000000-0005-0000-0000-0000E6050000}"/>
    <cellStyle name="標準 2 4 16" xfId="1218" xr:uid="{00000000-0005-0000-0000-0000E7050000}"/>
    <cellStyle name="標準 2 4 17" xfId="1219" xr:uid="{00000000-0005-0000-0000-0000E8050000}"/>
    <cellStyle name="標準 2 4 18" xfId="1220" xr:uid="{00000000-0005-0000-0000-0000E9050000}"/>
    <cellStyle name="標準 2 4 19" xfId="1221" xr:uid="{00000000-0005-0000-0000-0000EA050000}"/>
    <cellStyle name="標準 2 4 2" xfId="1222" xr:uid="{00000000-0005-0000-0000-0000EB050000}"/>
    <cellStyle name="標準 2 4 2 2" xfId="1705" xr:uid="{00000000-0005-0000-0000-0000EC050000}"/>
    <cellStyle name="標準 2 4 20" xfId="1223" xr:uid="{00000000-0005-0000-0000-0000ED050000}"/>
    <cellStyle name="標準 2 4 21" xfId="1224" xr:uid="{00000000-0005-0000-0000-0000EE050000}"/>
    <cellStyle name="標準 2 4 22" xfId="1225" xr:uid="{00000000-0005-0000-0000-0000EF050000}"/>
    <cellStyle name="標準 2 4 23" xfId="1226" xr:uid="{00000000-0005-0000-0000-0000F0050000}"/>
    <cellStyle name="標準 2 4 24" xfId="1227" xr:uid="{00000000-0005-0000-0000-0000F1050000}"/>
    <cellStyle name="標準 2 4 3" xfId="1228" xr:uid="{00000000-0005-0000-0000-0000F2050000}"/>
    <cellStyle name="標準 2 4 4" xfId="1229" xr:uid="{00000000-0005-0000-0000-0000F3050000}"/>
    <cellStyle name="標準 2 4 5" xfId="1230" xr:uid="{00000000-0005-0000-0000-0000F4050000}"/>
    <cellStyle name="標準 2 4 6" xfId="1231" xr:uid="{00000000-0005-0000-0000-0000F5050000}"/>
    <cellStyle name="標準 2 4 7" xfId="1232" xr:uid="{00000000-0005-0000-0000-0000F6050000}"/>
    <cellStyle name="標準 2 4 8" xfId="1233" xr:uid="{00000000-0005-0000-0000-0000F7050000}"/>
    <cellStyle name="標準 2 4 9" xfId="1234" xr:uid="{00000000-0005-0000-0000-0000F8050000}"/>
    <cellStyle name="標準 2 4_23_CRUDマトリックス(機能レベル)" xfId="1235" xr:uid="{00000000-0005-0000-0000-0000F9050000}"/>
    <cellStyle name="標準 2 5" xfId="1236" xr:uid="{00000000-0005-0000-0000-0000FA050000}"/>
    <cellStyle name="標準 2 5 10" xfId="1237" xr:uid="{00000000-0005-0000-0000-0000FB050000}"/>
    <cellStyle name="標準 2 5 11" xfId="1238" xr:uid="{00000000-0005-0000-0000-0000FC050000}"/>
    <cellStyle name="標準 2 5 12" xfId="1239" xr:uid="{00000000-0005-0000-0000-0000FD050000}"/>
    <cellStyle name="標準 2 5 13" xfId="1240" xr:uid="{00000000-0005-0000-0000-0000FE050000}"/>
    <cellStyle name="標準 2 5 14" xfId="1241" xr:uid="{00000000-0005-0000-0000-0000FF050000}"/>
    <cellStyle name="標準 2 5 15" xfId="1242" xr:uid="{00000000-0005-0000-0000-000000060000}"/>
    <cellStyle name="標準 2 5 16" xfId="1243" xr:uid="{00000000-0005-0000-0000-000001060000}"/>
    <cellStyle name="標準 2 5 17" xfId="1244" xr:uid="{00000000-0005-0000-0000-000002060000}"/>
    <cellStyle name="標準 2 5 18" xfId="1245" xr:uid="{00000000-0005-0000-0000-000003060000}"/>
    <cellStyle name="標準 2 5 19" xfId="1246" xr:uid="{00000000-0005-0000-0000-000004060000}"/>
    <cellStyle name="標準 2 5 2" xfId="1247" xr:uid="{00000000-0005-0000-0000-000005060000}"/>
    <cellStyle name="標準 2 5 2 2" xfId="1550" xr:uid="{00000000-0005-0000-0000-000006060000}"/>
    <cellStyle name="標準 2 5 2 2 2" xfId="1706" xr:uid="{00000000-0005-0000-0000-000007060000}"/>
    <cellStyle name="標準 2 5 20" xfId="1248" xr:uid="{00000000-0005-0000-0000-000008060000}"/>
    <cellStyle name="標準 2 5 21" xfId="1249" xr:uid="{00000000-0005-0000-0000-000009060000}"/>
    <cellStyle name="標準 2 5 22" xfId="1250" xr:uid="{00000000-0005-0000-0000-00000A060000}"/>
    <cellStyle name="標準 2 5 23" xfId="1251" xr:uid="{00000000-0005-0000-0000-00000B060000}"/>
    <cellStyle name="標準 2 5 3" xfId="1252" xr:uid="{00000000-0005-0000-0000-00000C060000}"/>
    <cellStyle name="標準 2 5 3 2" xfId="1530" xr:uid="{00000000-0005-0000-0000-00000D060000}"/>
    <cellStyle name="標準 2 5 4" xfId="1253" xr:uid="{00000000-0005-0000-0000-00000E060000}"/>
    <cellStyle name="標準 2 5 5" xfId="1254" xr:uid="{00000000-0005-0000-0000-00000F060000}"/>
    <cellStyle name="標準 2 5 6" xfId="1255" xr:uid="{00000000-0005-0000-0000-000010060000}"/>
    <cellStyle name="標準 2 5 7" xfId="1256" xr:uid="{00000000-0005-0000-0000-000011060000}"/>
    <cellStyle name="標準 2 5 8" xfId="1257" xr:uid="{00000000-0005-0000-0000-000012060000}"/>
    <cellStyle name="標準 2 5 9" xfId="1258" xr:uid="{00000000-0005-0000-0000-000013060000}"/>
    <cellStyle name="標準 2 5_23_CRUDマトリックス(機能レベル)" xfId="1259" xr:uid="{00000000-0005-0000-0000-000014060000}"/>
    <cellStyle name="標準 2 6" xfId="1260" xr:uid="{00000000-0005-0000-0000-000015060000}"/>
    <cellStyle name="標準 2 6 10" xfId="1261" xr:uid="{00000000-0005-0000-0000-000016060000}"/>
    <cellStyle name="標準 2 6 11" xfId="1262" xr:uid="{00000000-0005-0000-0000-000017060000}"/>
    <cellStyle name="標準 2 6 12" xfId="1263" xr:uid="{00000000-0005-0000-0000-000018060000}"/>
    <cellStyle name="標準 2 6 13" xfId="1264" xr:uid="{00000000-0005-0000-0000-000019060000}"/>
    <cellStyle name="標準 2 6 14" xfId="1265" xr:uid="{00000000-0005-0000-0000-00001A060000}"/>
    <cellStyle name="標準 2 6 15" xfId="1266" xr:uid="{00000000-0005-0000-0000-00001B060000}"/>
    <cellStyle name="標準 2 6 16" xfId="1267" xr:uid="{00000000-0005-0000-0000-00001C060000}"/>
    <cellStyle name="標準 2 6 17" xfId="1268" xr:uid="{00000000-0005-0000-0000-00001D060000}"/>
    <cellStyle name="標準 2 6 18" xfId="1269" xr:uid="{00000000-0005-0000-0000-00001E060000}"/>
    <cellStyle name="標準 2 6 19" xfId="1270" xr:uid="{00000000-0005-0000-0000-00001F060000}"/>
    <cellStyle name="標準 2 6 2" xfId="1271" xr:uid="{00000000-0005-0000-0000-000020060000}"/>
    <cellStyle name="標準 2 6 20" xfId="1272" xr:uid="{00000000-0005-0000-0000-000021060000}"/>
    <cellStyle name="標準 2 6 21" xfId="1273" xr:uid="{00000000-0005-0000-0000-000022060000}"/>
    <cellStyle name="標準 2 6 22" xfId="1274" xr:uid="{00000000-0005-0000-0000-000023060000}"/>
    <cellStyle name="標準 2 6 23" xfId="1707" xr:uid="{00000000-0005-0000-0000-000024060000}"/>
    <cellStyle name="標準 2 6 3" xfId="1275" xr:uid="{00000000-0005-0000-0000-000025060000}"/>
    <cellStyle name="標準 2 6 4" xfId="1276" xr:uid="{00000000-0005-0000-0000-000026060000}"/>
    <cellStyle name="標準 2 6 5" xfId="1277" xr:uid="{00000000-0005-0000-0000-000027060000}"/>
    <cellStyle name="標準 2 6 6" xfId="1278" xr:uid="{00000000-0005-0000-0000-000028060000}"/>
    <cellStyle name="標準 2 6 7" xfId="1279" xr:uid="{00000000-0005-0000-0000-000029060000}"/>
    <cellStyle name="標準 2 6 8" xfId="1280" xr:uid="{00000000-0005-0000-0000-00002A060000}"/>
    <cellStyle name="標準 2 6 9" xfId="1281" xr:uid="{00000000-0005-0000-0000-00002B060000}"/>
    <cellStyle name="標準 2 6_23_CRUDマトリックス(機能レベル)" xfId="1282" xr:uid="{00000000-0005-0000-0000-00002C060000}"/>
    <cellStyle name="標準 2 7" xfId="1283" xr:uid="{00000000-0005-0000-0000-00002D060000}"/>
    <cellStyle name="標準 2 7 2" xfId="1531" xr:uid="{00000000-0005-0000-0000-00002E060000}"/>
    <cellStyle name="標準 2 7 2 2" xfId="1532" xr:uid="{00000000-0005-0000-0000-00002F060000}"/>
    <cellStyle name="標準 2 7 2 3" xfId="1533" xr:uid="{00000000-0005-0000-0000-000030060000}"/>
    <cellStyle name="標準 2 7 2 3 2" xfId="1389" xr:uid="{00000000-0005-0000-0000-000031060000}"/>
    <cellStyle name="標準 2 8" xfId="1284" xr:uid="{00000000-0005-0000-0000-000032060000}"/>
    <cellStyle name="標準 2 9" xfId="1285" xr:uid="{00000000-0005-0000-0000-000033060000}"/>
    <cellStyle name="標準 2 9 2" xfId="1534" xr:uid="{00000000-0005-0000-0000-000034060000}"/>
    <cellStyle name="標準 2 9 2 2" xfId="1535" xr:uid="{00000000-0005-0000-0000-000035060000}"/>
    <cellStyle name="標準 2 9 2 2 2" xfId="1536" xr:uid="{00000000-0005-0000-0000-000036060000}"/>
    <cellStyle name="標準 2 9 2 2 3" xfId="1537" xr:uid="{00000000-0005-0000-0000-000037060000}"/>
    <cellStyle name="標準 2 9 2 2 3 2" xfId="1386" xr:uid="{00000000-0005-0000-0000-000038060000}"/>
    <cellStyle name="標準 2 9 2 2 3 2 2" xfId="1538" xr:uid="{00000000-0005-0000-0000-000039060000}"/>
    <cellStyle name="標準 2 9 2 3" xfId="1539" xr:uid="{00000000-0005-0000-0000-00003A060000}"/>
    <cellStyle name="標準 2 9 2 4" xfId="1540" xr:uid="{00000000-0005-0000-0000-00003B060000}"/>
    <cellStyle name="標準 2 9 2 4 2" xfId="1541" xr:uid="{00000000-0005-0000-0000-00003C060000}"/>
    <cellStyle name="標準 2 9 2 4 2 2" xfId="1542" xr:uid="{00000000-0005-0000-0000-00003D060000}"/>
    <cellStyle name="標準 2 9 2 4 2 2 2" xfId="1543" xr:uid="{00000000-0005-0000-0000-00003E060000}"/>
    <cellStyle name="標準 20" xfId="1544" xr:uid="{00000000-0005-0000-0000-00003F060000}"/>
    <cellStyle name="標準 20 2" xfId="1286" xr:uid="{00000000-0005-0000-0000-000040060000}"/>
    <cellStyle name="標準 20 2 2" xfId="1545" xr:uid="{00000000-0005-0000-0000-000041060000}"/>
    <cellStyle name="標準 20 3" xfId="1287" xr:uid="{00000000-0005-0000-0000-000042060000}"/>
    <cellStyle name="標準 20 4" xfId="1288" xr:uid="{00000000-0005-0000-0000-000043060000}"/>
    <cellStyle name="標準 21" xfId="1546" xr:uid="{00000000-0005-0000-0000-000044060000}"/>
    <cellStyle name="標準 21 2" xfId="1289" xr:uid="{00000000-0005-0000-0000-000045060000}"/>
    <cellStyle name="標準 21 3" xfId="1290" xr:uid="{00000000-0005-0000-0000-000046060000}"/>
    <cellStyle name="標準 22" xfId="1547" xr:uid="{00000000-0005-0000-0000-000047060000}"/>
    <cellStyle name="標準 22 2" xfId="1291" xr:uid="{00000000-0005-0000-0000-000048060000}"/>
    <cellStyle name="標準 22 2 2" xfId="1548" xr:uid="{00000000-0005-0000-0000-000049060000}"/>
    <cellStyle name="標準 23 2" xfId="1292" xr:uid="{00000000-0005-0000-0000-00004A060000}"/>
    <cellStyle name="標準 23 3" xfId="1293" xr:uid="{00000000-0005-0000-0000-00004B060000}"/>
    <cellStyle name="標準 23 4" xfId="1294" xr:uid="{00000000-0005-0000-0000-00004C060000}"/>
    <cellStyle name="標準 24 2" xfId="1295" xr:uid="{00000000-0005-0000-0000-00004D060000}"/>
    <cellStyle name="標準 24 3" xfId="1296" xr:uid="{00000000-0005-0000-0000-00004E060000}"/>
    <cellStyle name="標準 25 2" xfId="1297" xr:uid="{00000000-0005-0000-0000-00004F060000}"/>
    <cellStyle name="標準 3" xfId="1298" xr:uid="{00000000-0005-0000-0000-000050060000}"/>
    <cellStyle name="標準 3 10" xfId="1299" xr:uid="{00000000-0005-0000-0000-000051060000}"/>
    <cellStyle name="標準 3 11" xfId="1300" xr:uid="{00000000-0005-0000-0000-000052060000}"/>
    <cellStyle name="標準 3 12" xfId="1301" xr:uid="{00000000-0005-0000-0000-000053060000}"/>
    <cellStyle name="標準 3 13" xfId="1302" xr:uid="{00000000-0005-0000-0000-000054060000}"/>
    <cellStyle name="標準 3 14" xfId="1303" xr:uid="{00000000-0005-0000-0000-000055060000}"/>
    <cellStyle name="標準 3 15" xfId="1304" xr:uid="{00000000-0005-0000-0000-000056060000}"/>
    <cellStyle name="標準 3 16" xfId="1305" xr:uid="{00000000-0005-0000-0000-000057060000}"/>
    <cellStyle name="標準 3 17" xfId="1306" xr:uid="{00000000-0005-0000-0000-000058060000}"/>
    <cellStyle name="標準 3 18" xfId="1307" xr:uid="{00000000-0005-0000-0000-000059060000}"/>
    <cellStyle name="標準 3 19" xfId="1308" xr:uid="{00000000-0005-0000-0000-00005A060000}"/>
    <cellStyle name="標準 3 2" xfId="1309" xr:uid="{00000000-0005-0000-0000-00005B060000}"/>
    <cellStyle name="標準 3 2 2" xfId="1310" xr:uid="{00000000-0005-0000-0000-00005C060000}"/>
    <cellStyle name="標準 3 2 2 2" xfId="1708" xr:uid="{00000000-0005-0000-0000-00005D060000}"/>
    <cellStyle name="標準 3 2 2 2 2" xfId="1709" xr:uid="{00000000-0005-0000-0000-00005E060000}"/>
    <cellStyle name="標準 3 2 2 2 2 2" xfId="1710" xr:uid="{00000000-0005-0000-0000-00005F060000}"/>
    <cellStyle name="標準 3 2 2 2 3" xfId="1711" xr:uid="{00000000-0005-0000-0000-000060060000}"/>
    <cellStyle name="標準 3 2 2 3" xfId="1712" xr:uid="{00000000-0005-0000-0000-000061060000}"/>
    <cellStyle name="標準 3 2 2 4" xfId="1713" xr:uid="{00000000-0005-0000-0000-000062060000}"/>
    <cellStyle name="標準 3 2 2 5" xfId="1714" xr:uid="{00000000-0005-0000-0000-000063060000}"/>
    <cellStyle name="標準 3 2 3" xfId="1569" xr:uid="{00000000-0005-0000-0000-000064060000}"/>
    <cellStyle name="標準 3 2 3 2" xfId="1715" xr:uid="{00000000-0005-0000-0000-000065060000}"/>
    <cellStyle name="標準 3 2 3 2 2" xfId="1570" xr:uid="{00000000-0005-0000-0000-000066060000}"/>
    <cellStyle name="標準 3 2 3 2 2 2" xfId="1571" xr:uid="{00000000-0005-0000-0000-000067060000}"/>
    <cellStyle name="標準 3 2 3 3" xfId="1716" xr:uid="{00000000-0005-0000-0000-000068060000}"/>
    <cellStyle name="標準 3 2 3 3 2" xfId="1717" xr:uid="{00000000-0005-0000-0000-000069060000}"/>
    <cellStyle name="標準 3 2 3 4" xfId="1718" xr:uid="{00000000-0005-0000-0000-00006A060000}"/>
    <cellStyle name="標準 3 2 4" xfId="1719" xr:uid="{00000000-0005-0000-0000-00006B060000}"/>
    <cellStyle name="標準 3 2 5" xfId="1720" xr:uid="{00000000-0005-0000-0000-00006C060000}"/>
    <cellStyle name="標準 3 2 5 2" xfId="1721" xr:uid="{00000000-0005-0000-0000-00006D060000}"/>
    <cellStyle name="標準 3 20" xfId="1311" xr:uid="{00000000-0005-0000-0000-00006E060000}"/>
    <cellStyle name="標準 3 21" xfId="1312" xr:uid="{00000000-0005-0000-0000-00006F060000}"/>
    <cellStyle name="標準 3 22" xfId="1313" xr:uid="{00000000-0005-0000-0000-000070060000}"/>
    <cellStyle name="標準 3 23" xfId="1314" xr:uid="{00000000-0005-0000-0000-000071060000}"/>
    <cellStyle name="標準 3 24" xfId="1315" xr:uid="{00000000-0005-0000-0000-000072060000}"/>
    <cellStyle name="標準 3 25" xfId="1316" xr:uid="{00000000-0005-0000-0000-000073060000}"/>
    <cellStyle name="標準 3 26" xfId="1317" xr:uid="{00000000-0005-0000-0000-000074060000}"/>
    <cellStyle name="標準 3 27" xfId="1318" xr:uid="{00000000-0005-0000-0000-000075060000}"/>
    <cellStyle name="標準 3 28" xfId="1319" xr:uid="{00000000-0005-0000-0000-000076060000}"/>
    <cellStyle name="標準 3 29" xfId="1320" xr:uid="{00000000-0005-0000-0000-000077060000}"/>
    <cellStyle name="標準 3 3" xfId="1321" xr:uid="{00000000-0005-0000-0000-000078060000}"/>
    <cellStyle name="標準 3 3 2" xfId="1572" xr:uid="{00000000-0005-0000-0000-000079060000}"/>
    <cellStyle name="標準 3 3 2 2" xfId="1722" xr:uid="{00000000-0005-0000-0000-00007A060000}"/>
    <cellStyle name="標準 3 3 3" xfId="1723" xr:uid="{00000000-0005-0000-0000-00007B060000}"/>
    <cellStyle name="標準 3 3 3 2" xfId="1724" xr:uid="{00000000-0005-0000-0000-00007C060000}"/>
    <cellStyle name="標準 3 3 4" xfId="1725" xr:uid="{00000000-0005-0000-0000-00007D060000}"/>
    <cellStyle name="標準 3 4" xfId="1322" xr:uid="{00000000-0005-0000-0000-00007E060000}"/>
    <cellStyle name="標準 3 4 2" xfId="1726" xr:uid="{00000000-0005-0000-0000-00007F060000}"/>
    <cellStyle name="標準 3 5" xfId="1323" xr:uid="{00000000-0005-0000-0000-000080060000}"/>
    <cellStyle name="標準 3 5 2" xfId="1727" xr:uid="{00000000-0005-0000-0000-000081060000}"/>
    <cellStyle name="標準 3 6" xfId="1324" xr:uid="{00000000-0005-0000-0000-000082060000}"/>
    <cellStyle name="標準 3 6 2" xfId="1728" xr:uid="{00000000-0005-0000-0000-000083060000}"/>
    <cellStyle name="標準 3 7" xfId="1325" xr:uid="{00000000-0005-0000-0000-000084060000}"/>
    <cellStyle name="標準 3 8" xfId="1326" xr:uid="{00000000-0005-0000-0000-000085060000}"/>
    <cellStyle name="標準 3 9" xfId="1327" xr:uid="{00000000-0005-0000-0000-000086060000}"/>
    <cellStyle name="標準 4" xfId="1328" xr:uid="{00000000-0005-0000-0000-000087060000}"/>
    <cellStyle name="標準 4 2" xfId="1329" xr:uid="{00000000-0005-0000-0000-000088060000}"/>
    <cellStyle name="標準 4 2 2" xfId="1330" xr:uid="{00000000-0005-0000-0000-000089060000}"/>
    <cellStyle name="標準 4 2 2 2" xfId="1729" xr:uid="{00000000-0005-0000-0000-00008A060000}"/>
    <cellStyle name="標準 4 2 3" xfId="1730" xr:uid="{00000000-0005-0000-0000-00008B060000}"/>
    <cellStyle name="標準 4 2 3 2" xfId="1731" xr:uid="{00000000-0005-0000-0000-00008C060000}"/>
    <cellStyle name="標準 4 2 4" xfId="1732" xr:uid="{00000000-0005-0000-0000-00008D060000}"/>
    <cellStyle name="標準 4 3" xfId="1331" xr:uid="{00000000-0005-0000-0000-00008E060000}"/>
    <cellStyle name="標準 4 3 2" xfId="1733" xr:uid="{00000000-0005-0000-0000-00008F060000}"/>
    <cellStyle name="標準 4 3 2 2" xfId="1734" xr:uid="{00000000-0005-0000-0000-000090060000}"/>
    <cellStyle name="標準 4 3 3" xfId="1735" xr:uid="{00000000-0005-0000-0000-000091060000}"/>
    <cellStyle name="標準 4 3 3 2" xfId="1736" xr:uid="{00000000-0005-0000-0000-000092060000}"/>
    <cellStyle name="標準 4 3 4" xfId="1737" xr:uid="{00000000-0005-0000-0000-000093060000}"/>
    <cellStyle name="標準 4 3 5" xfId="1738" xr:uid="{00000000-0005-0000-0000-000094060000}"/>
    <cellStyle name="標準 4 3 5 2" xfId="1739" xr:uid="{00000000-0005-0000-0000-000095060000}"/>
    <cellStyle name="標準 4 4" xfId="1332" xr:uid="{00000000-0005-0000-0000-000096060000}"/>
    <cellStyle name="標準 4 4 2" xfId="1740" xr:uid="{00000000-0005-0000-0000-000097060000}"/>
    <cellStyle name="標準 4 5" xfId="1333" xr:uid="{00000000-0005-0000-0000-000098060000}"/>
    <cellStyle name="標準 4 5 2" xfId="1741" xr:uid="{00000000-0005-0000-0000-000099060000}"/>
    <cellStyle name="標準 5" xfId="1334" xr:uid="{00000000-0005-0000-0000-00009A060000}"/>
    <cellStyle name="標準 5 2" xfId="1335" xr:uid="{00000000-0005-0000-0000-00009B060000}"/>
    <cellStyle name="標準 5 2 2" xfId="1742" xr:uid="{00000000-0005-0000-0000-00009C060000}"/>
    <cellStyle name="標準 5 2 2 2" xfId="1743" xr:uid="{00000000-0005-0000-0000-00009D060000}"/>
    <cellStyle name="標準 5 2 3" xfId="1744" xr:uid="{00000000-0005-0000-0000-00009E060000}"/>
    <cellStyle name="標準 5 3" xfId="1745" xr:uid="{00000000-0005-0000-0000-00009F060000}"/>
    <cellStyle name="標準 5 3 2" xfId="1746" xr:uid="{00000000-0005-0000-0000-0000A0060000}"/>
    <cellStyle name="標準 5 4" xfId="1747" xr:uid="{00000000-0005-0000-0000-0000A1060000}"/>
    <cellStyle name="標準 6" xfId="1336" xr:uid="{00000000-0005-0000-0000-0000A2060000}"/>
    <cellStyle name="標準 6 2" xfId="1337" xr:uid="{00000000-0005-0000-0000-0000A3060000}"/>
    <cellStyle name="標準 6 2 2" xfId="1338" xr:uid="{00000000-0005-0000-0000-0000A4060000}"/>
    <cellStyle name="標準 6 2 2 2" xfId="1339" xr:uid="{00000000-0005-0000-0000-0000A5060000}"/>
    <cellStyle name="標準 6 2 3" xfId="1748" xr:uid="{00000000-0005-0000-0000-0000A6060000}"/>
    <cellStyle name="標準 6 3" xfId="1340" xr:uid="{00000000-0005-0000-0000-0000A7060000}"/>
    <cellStyle name="標準 6 3 2" xfId="1749" xr:uid="{00000000-0005-0000-0000-0000A8060000}"/>
    <cellStyle name="標準 6 3 3" xfId="1750" xr:uid="{00000000-0005-0000-0000-0000A9060000}"/>
    <cellStyle name="標準 6 3 3 2" xfId="1751" xr:uid="{00000000-0005-0000-0000-0000AA060000}"/>
    <cellStyle name="標準 7" xfId="1341" xr:uid="{00000000-0005-0000-0000-0000AB060000}"/>
    <cellStyle name="標準 7 2" xfId="1342" xr:uid="{00000000-0005-0000-0000-0000AC060000}"/>
    <cellStyle name="標準 7 3" xfId="1343" xr:uid="{00000000-0005-0000-0000-0000AD060000}"/>
    <cellStyle name="標準 8" xfId="1344" xr:uid="{00000000-0005-0000-0000-0000AE060000}"/>
    <cellStyle name="標準 8 2" xfId="1345" xr:uid="{00000000-0005-0000-0000-0000AF060000}"/>
    <cellStyle name="標準 8 3" xfId="1346" xr:uid="{00000000-0005-0000-0000-0000B0060000}"/>
    <cellStyle name="標準 8 4" xfId="1347" xr:uid="{00000000-0005-0000-0000-0000B1060000}"/>
    <cellStyle name="標準 8 5" xfId="1348" xr:uid="{00000000-0005-0000-0000-0000B2060000}"/>
    <cellStyle name="標準 8 6" xfId="1349" xr:uid="{00000000-0005-0000-0000-0000B3060000}"/>
    <cellStyle name="標準 8 7" xfId="1350" xr:uid="{00000000-0005-0000-0000-0000B4060000}"/>
    <cellStyle name="標準 9" xfId="1351" xr:uid="{00000000-0005-0000-0000-0000B5060000}"/>
    <cellStyle name="標準 9 2" xfId="1352" xr:uid="{00000000-0005-0000-0000-0000B6060000}"/>
    <cellStyle name="標準 9 3" xfId="1353" xr:uid="{00000000-0005-0000-0000-0000B7060000}"/>
    <cellStyle name="標準 9 4" xfId="1354" xr:uid="{00000000-0005-0000-0000-0000B8060000}"/>
    <cellStyle name="標準 9 5" xfId="1355" xr:uid="{00000000-0005-0000-0000-0000B9060000}"/>
    <cellStyle name="標準 9 6" xfId="1356" xr:uid="{00000000-0005-0000-0000-0000BA060000}"/>
    <cellStyle name="未定義" xfId="1573" xr:uid="{00000000-0005-0000-0000-0000BB060000}"/>
    <cellStyle name="良い 10" xfId="1357" xr:uid="{00000000-0005-0000-0000-0000BC060000}"/>
    <cellStyle name="良い 11" xfId="1358" xr:uid="{00000000-0005-0000-0000-0000BD060000}"/>
    <cellStyle name="良い 12" xfId="1359" xr:uid="{00000000-0005-0000-0000-0000BE060000}"/>
    <cellStyle name="良い 13" xfId="1360" xr:uid="{00000000-0005-0000-0000-0000BF060000}"/>
    <cellStyle name="良い 14" xfId="1361" xr:uid="{00000000-0005-0000-0000-0000C0060000}"/>
    <cellStyle name="良い 15" xfId="1362" xr:uid="{00000000-0005-0000-0000-0000C1060000}"/>
    <cellStyle name="良い 16" xfId="1363" xr:uid="{00000000-0005-0000-0000-0000C2060000}"/>
    <cellStyle name="良い 17" xfId="1364" xr:uid="{00000000-0005-0000-0000-0000C3060000}"/>
    <cellStyle name="良い 18" xfId="1365" xr:uid="{00000000-0005-0000-0000-0000C4060000}"/>
    <cellStyle name="良い 19" xfId="1366" xr:uid="{00000000-0005-0000-0000-0000C5060000}"/>
    <cellStyle name="良い 2" xfId="1367" xr:uid="{00000000-0005-0000-0000-0000C6060000}"/>
    <cellStyle name="良い 2 2" xfId="1368" xr:uid="{00000000-0005-0000-0000-0000C7060000}"/>
    <cellStyle name="良い 2 2 2" xfId="1574" xr:uid="{00000000-0005-0000-0000-0000C8060000}"/>
    <cellStyle name="良い 2 3" xfId="1581" xr:uid="{00000000-0005-0000-0000-0000C9060000}"/>
    <cellStyle name="良い 20" xfId="1369" xr:uid="{00000000-0005-0000-0000-0000CA060000}"/>
    <cellStyle name="良い 21" xfId="1370" xr:uid="{00000000-0005-0000-0000-0000CB060000}"/>
    <cellStyle name="良い 22" xfId="1371" xr:uid="{00000000-0005-0000-0000-0000CC060000}"/>
    <cellStyle name="良い 23" xfId="1372" xr:uid="{00000000-0005-0000-0000-0000CD060000}"/>
    <cellStyle name="良い 24" xfId="1373" xr:uid="{00000000-0005-0000-0000-0000CE060000}"/>
    <cellStyle name="良い 25" xfId="1374" xr:uid="{00000000-0005-0000-0000-0000CF060000}"/>
    <cellStyle name="良い 3" xfId="1375" xr:uid="{00000000-0005-0000-0000-0000D0060000}"/>
    <cellStyle name="良い 3 2" xfId="1376" xr:uid="{00000000-0005-0000-0000-0000D1060000}"/>
    <cellStyle name="良い 4" xfId="1377" xr:uid="{00000000-0005-0000-0000-0000D2060000}"/>
    <cellStyle name="良い 5" xfId="1378" xr:uid="{00000000-0005-0000-0000-0000D3060000}"/>
    <cellStyle name="良い 6" xfId="1379" xr:uid="{00000000-0005-0000-0000-0000D4060000}"/>
    <cellStyle name="良い 7" xfId="1380" xr:uid="{00000000-0005-0000-0000-0000D5060000}"/>
    <cellStyle name="良い 8" xfId="1381" xr:uid="{00000000-0005-0000-0000-0000D6060000}"/>
    <cellStyle name="良い 9" xfId="1382" xr:uid="{00000000-0005-0000-0000-0000D7060000}"/>
  </cellStyles>
  <dxfs count="0"/>
  <tableStyles count="0" defaultTableStyle="TableStyleMedium2" defaultPivotStyle="PivotStyleLight16"/>
  <colors>
    <mruColors>
      <color rgb="FFD99694"/>
      <color rgb="FFF2F2F2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083979609434E-2"/>
          <c:y val="0.20210804949610919"/>
          <c:w val="0.85348219097571021"/>
          <c:h val="0.65115129480801126"/>
        </c:manualLayout>
      </c:layout>
      <c:barChart>
        <c:barDir val="col"/>
        <c:grouping val="stacked"/>
        <c:varyColors val="0"/>
        <c:ser>
          <c:idx val="1"/>
          <c:order val="0"/>
          <c:tx>
            <c:v>高額レセプトの医療費 ※</c:v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件数及び割合!$E$8:$P$8</c:f>
              <c:numCache>
                <c:formatCode>General</c:formatCode>
                <c:ptCount val="12"/>
                <c:pt idx="0">
                  <c:v>36332801950</c:v>
                </c:pt>
                <c:pt idx="1">
                  <c:v>37638746380</c:v>
                </c:pt>
                <c:pt idx="2">
                  <c:v>36002330760</c:v>
                </c:pt>
                <c:pt idx="3">
                  <c:v>39064079630</c:v>
                </c:pt>
                <c:pt idx="4">
                  <c:v>38357272720</c:v>
                </c:pt>
                <c:pt idx="5">
                  <c:v>36033830770</c:v>
                </c:pt>
                <c:pt idx="6">
                  <c:v>39532272980</c:v>
                </c:pt>
                <c:pt idx="7">
                  <c:v>37661533980</c:v>
                </c:pt>
                <c:pt idx="8">
                  <c:v>39649511900</c:v>
                </c:pt>
                <c:pt idx="9">
                  <c:v>40283197030</c:v>
                </c:pt>
                <c:pt idx="10">
                  <c:v>36729110370</c:v>
                </c:pt>
                <c:pt idx="11">
                  <c:v>39443560300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A-45B6-BA31-CF0F4DB2B85E}"/>
            </c:ext>
          </c:extLst>
        </c:ser>
        <c:ser>
          <c:idx val="2"/>
          <c:order val="1"/>
          <c:tx>
            <c:v>その他レセプトの医療費　※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件数及び割合!$E$9:$P$9</c:f>
              <c:numCache>
                <c:formatCode>General</c:formatCode>
                <c:ptCount val="12"/>
                <c:pt idx="0">
                  <c:v>56258374200</c:v>
                </c:pt>
                <c:pt idx="1">
                  <c:v>53533127700</c:v>
                </c:pt>
                <c:pt idx="2">
                  <c:v>53465712420</c:v>
                </c:pt>
                <c:pt idx="3">
                  <c:v>56335917680</c:v>
                </c:pt>
                <c:pt idx="4">
                  <c:v>53146719120</c:v>
                </c:pt>
                <c:pt idx="5">
                  <c:v>53513737830</c:v>
                </c:pt>
                <c:pt idx="6">
                  <c:v>55085763280</c:v>
                </c:pt>
                <c:pt idx="7">
                  <c:v>54445130250</c:v>
                </c:pt>
                <c:pt idx="8">
                  <c:v>55173597280</c:v>
                </c:pt>
                <c:pt idx="9">
                  <c:v>52531039010</c:v>
                </c:pt>
                <c:pt idx="10">
                  <c:v>52184636810</c:v>
                </c:pt>
                <c:pt idx="11">
                  <c:v>53218944980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A-45B6-BA31-CF0F4DB2B8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7465216"/>
        <c:axId val="349477632"/>
      </c:barChart>
      <c:lineChart>
        <c:grouping val="standard"/>
        <c:varyColors val="0"/>
        <c:ser>
          <c:idx val="0"/>
          <c:order val="2"/>
          <c:tx>
            <c:v>総レセプト件数に占める高額レセプトの割合</c:v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</c:numCache>
            </c:numRef>
          </c:cat>
          <c:val>
            <c:numRef>
              <c:f>件数及び割合!$E$6:$P$6</c:f>
              <c:numCache>
                <c:formatCode>0.00%</c:formatCode>
                <c:ptCount val="12"/>
                <c:pt idx="0">
                  <c:v>1.4379552345696883E-2</c:v>
                </c:pt>
                <c:pt idx="1">
                  <c:v>1.5354638374186953E-2</c:v>
                </c:pt>
                <c:pt idx="2">
                  <c:v>1.457767826335485E-2</c:v>
                </c:pt>
                <c:pt idx="3">
                  <c:v>1.507052102851362E-2</c:v>
                </c:pt>
                <c:pt idx="4">
                  <c:v>1.5626529019149391E-2</c:v>
                </c:pt>
                <c:pt idx="5">
                  <c:v>1.4490135264566394E-2</c:v>
                </c:pt>
                <c:pt idx="6">
                  <c:v>1.5295318041733017E-2</c:v>
                </c:pt>
                <c:pt idx="7">
                  <c:v>1.47577886218394E-2</c:v>
                </c:pt>
                <c:pt idx="8">
                  <c:v>1.5192873360260113E-2</c:v>
                </c:pt>
                <c:pt idx="9">
                  <c:v>1.6451629744618692E-2</c:v>
                </c:pt>
                <c:pt idx="10">
                  <c:v>1.5328669051185481E-2</c:v>
                </c:pt>
                <c:pt idx="11">
                  <c:v>1.5969219972378053E-2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A-45B6-BA31-CF0F4DB2B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465728"/>
        <c:axId val="349478208"/>
      </c:lineChart>
      <c:catAx>
        <c:axId val="387465216"/>
        <c:scaling>
          <c:orientation val="minMax"/>
        </c:scaling>
        <c:delete val="0"/>
        <c:axPos val="b"/>
        <c:numFmt formatCode="ggge&quot;年&quot;m&quot;月&quot;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49477632"/>
        <c:crosses val="autoZero"/>
        <c:auto val="0"/>
        <c:lblAlgn val="ctr"/>
        <c:lblOffset val="100"/>
        <c:noMultiLvlLbl val="0"/>
      </c:catAx>
      <c:valAx>
        <c:axId val="3494776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医療費</a:t>
                </a:r>
                <a:r>
                  <a:rPr lang="ja-JP" altLang="en-US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全体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  <a:p>
                <a:pPr>
                  <a:defRPr sz="1000"/>
                </a:pP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(</a:t>
                </a: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円</a:t>
                </a: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)</a:t>
                </a: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　</a:t>
                </a: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※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</c:rich>
          </c:tx>
          <c:layout>
            <c:manualLayout>
              <c:xMode val="edge"/>
              <c:yMode val="edge"/>
              <c:x val="2.3345588235294118E-2"/>
              <c:y val="3.3956818471743838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87465216"/>
        <c:crosses val="autoZero"/>
        <c:crossBetween val="between"/>
      </c:valAx>
      <c:valAx>
        <c:axId val="349478208"/>
        <c:scaling>
          <c:orientation val="minMax"/>
          <c:max val="1.8000000000000002E-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総レセプト件数に占める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高額レセプトの割合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(%)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9165642315343097"/>
              <c:y val="3.550014435520691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387465728"/>
        <c:crosses val="max"/>
        <c:crossBetween val="between"/>
        <c:majorUnit val="2.0000000000000005E-3"/>
      </c:valAx>
      <c:dateAx>
        <c:axId val="387465728"/>
        <c:scaling>
          <c:orientation val="minMax"/>
        </c:scaling>
        <c:delete val="1"/>
        <c:axPos val="b"/>
        <c:numFmt formatCode="ggge&quot;年&quot;m&quot;月&quot;" sourceLinked="1"/>
        <c:majorTickMark val="out"/>
        <c:minorTickMark val="none"/>
        <c:tickLblPos val="nextTo"/>
        <c:crossAx val="349478208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29451138267557542"/>
          <c:y val="5.6202217451913887E-2"/>
          <c:w val="0.4361212655334773"/>
          <c:h val="4.342282591771042E-2"/>
        </c:manualLayout>
      </c:layout>
      <c:overlay val="0"/>
      <c:spPr>
        <a:noFill/>
        <a:ln>
          <a:solidFill>
            <a:srgbClr val="7F7F7F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8336702898550725"/>
          <c:h val="0.89180089377572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地区別_件数及び割合!$L$5</c:f>
              <c:strCache>
                <c:ptCount val="1"/>
                <c:pt idx="0">
                  <c:v>高額レセプト件数割合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9.3245227606461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8-4D87-8B34-BD846B812E7D}"/>
                </c:ext>
              </c:extLst>
            </c:dLbl>
            <c:dLbl>
              <c:idx val="5"/>
              <c:layout>
                <c:manualLayout>
                  <c:x val="1.2464145863925599E-2"/>
                  <c:y val="-1.0206886574074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F-4C55-9007-969C76B926FC}"/>
                </c:ext>
              </c:extLst>
            </c:dLbl>
            <c:dLbl>
              <c:idx val="6"/>
              <c:layout>
                <c:manualLayout>
                  <c:x val="-5.1562820364472002E-3"/>
                  <c:y val="1.53086404622147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4D-40F5-8584-2005F1260A9B}"/>
                </c:ext>
              </c:extLst>
            </c:dLbl>
            <c:dLbl>
              <c:idx val="10"/>
              <c:layout>
                <c:manualLayout>
                  <c:x val="3.5672047779551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F-4C55-9007-969C76B926FC}"/>
                </c:ext>
              </c:extLst>
            </c:dLbl>
            <c:dLbl>
              <c:idx val="11"/>
              <c:layout>
                <c:manualLayout>
                  <c:x val="1.7836023889775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F-4C55-9007-969C76B926FC}"/>
                </c:ext>
              </c:extLst>
            </c:dLbl>
            <c:dLbl>
              <c:idx val="13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F-4C55-9007-969C76B926FC}"/>
                </c:ext>
              </c:extLst>
            </c:dLbl>
            <c:dLbl>
              <c:idx val="14"/>
              <c:layout>
                <c:manualLayout>
                  <c:x val="2.5345928685470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F-4C55-9007-969C76B926FC}"/>
                </c:ext>
              </c:extLst>
            </c:dLbl>
            <c:dLbl>
              <c:idx val="1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F-4C55-9007-969C76B926FC}"/>
                </c:ext>
              </c:extLst>
            </c:dLbl>
            <c:dLbl>
              <c:idx val="23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F-4C55-9007-969C76B926FC}"/>
                </c:ext>
              </c:extLst>
            </c:dLbl>
            <c:dLbl>
              <c:idx val="2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F-4C55-9007-969C76B926FC}"/>
                </c:ext>
              </c:extLst>
            </c:dLbl>
            <c:dLbl>
              <c:idx val="28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AF-4C55-9007-969C76B926FC}"/>
                </c:ext>
              </c:extLst>
            </c:dLbl>
            <c:dLbl>
              <c:idx val="31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AF-4C55-9007-969C76B926FC}"/>
                </c:ext>
              </c:extLst>
            </c:dLbl>
            <c:dLbl>
              <c:idx val="32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AF-4C55-9007-969C76B926FC}"/>
                </c:ext>
              </c:extLst>
            </c:dLbl>
            <c:dLbl>
              <c:idx val="33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AF-4C55-9007-969C76B926FC}"/>
                </c:ext>
              </c:extLst>
            </c:dLbl>
            <c:dLbl>
              <c:idx val="34"/>
              <c:layout>
                <c:manualLayout>
                  <c:x val="1.2203595293004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AF-4C55-9007-969C76B926FC}"/>
                </c:ext>
              </c:extLst>
            </c:dLbl>
            <c:dLbl>
              <c:idx val="35"/>
              <c:layout>
                <c:manualLayout>
                  <c:x val="2.8162142983856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AF-4C55-9007-969C76B926FC}"/>
                </c:ext>
              </c:extLst>
            </c:dLbl>
            <c:dLbl>
              <c:idx val="37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AF-4C55-9007-969C76B926FC}"/>
                </c:ext>
              </c:extLst>
            </c:dLbl>
            <c:dLbl>
              <c:idx val="38"/>
              <c:layout>
                <c:manualLayout>
                  <c:x val="9.387380994618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AF-4C55-9007-969C76B926FC}"/>
                </c:ext>
              </c:extLst>
            </c:dLbl>
            <c:dLbl>
              <c:idx val="42"/>
              <c:layout>
                <c:manualLayout>
                  <c:x val="-3.754952397847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AF-4C55-9007-969C76B926FC}"/>
                </c:ext>
              </c:extLst>
            </c:dLbl>
            <c:dLbl>
              <c:idx val="44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AF-4C55-9007-969C76B926FC}"/>
                </c:ext>
              </c:extLst>
            </c:dLbl>
            <c:dLbl>
              <c:idx val="52"/>
              <c:layout>
                <c:manualLayout>
                  <c:x val="2.0652238188161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AF-4C55-9007-969C76B926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地区別_件数及び割合!$L$6:$L$13</c:f>
              <c:strCache>
                <c:ptCount val="8"/>
                <c:pt idx="0">
                  <c:v>泉州医療圏</c:v>
                </c:pt>
                <c:pt idx="1">
                  <c:v>堺市医療圏</c:v>
                </c:pt>
                <c:pt idx="2">
                  <c:v>大阪市医療圏</c:v>
                </c:pt>
                <c:pt idx="3">
                  <c:v>三島医療圏</c:v>
                </c:pt>
                <c:pt idx="4">
                  <c:v>北河内医療圏</c:v>
                </c:pt>
                <c:pt idx="5">
                  <c:v>南河内医療圏</c:v>
                </c:pt>
                <c:pt idx="6">
                  <c:v>豊能医療圏</c:v>
                </c:pt>
                <c:pt idx="7">
                  <c:v>中河内医療圏</c:v>
                </c:pt>
              </c:strCache>
            </c:strRef>
          </c:cat>
          <c:val>
            <c:numRef>
              <c:f>地区別_件数及び割合!$N$6:$N$13</c:f>
              <c:numCache>
                <c:formatCode>0.00%</c:formatCode>
                <c:ptCount val="8"/>
                <c:pt idx="0">
                  <c:v>1.7299999999999999E-2</c:v>
                </c:pt>
                <c:pt idx="1">
                  <c:v>1.6899999999999998E-2</c:v>
                </c:pt>
                <c:pt idx="2">
                  <c:v>1.5299999999999999E-2</c:v>
                </c:pt>
                <c:pt idx="3">
                  <c:v>1.52E-2</c:v>
                </c:pt>
                <c:pt idx="4">
                  <c:v>1.4800000000000001E-2</c:v>
                </c:pt>
                <c:pt idx="5">
                  <c:v>1.47E-2</c:v>
                </c:pt>
                <c:pt idx="6">
                  <c:v>1.4E-2</c:v>
                </c:pt>
                <c:pt idx="7">
                  <c:v>1.3599999999999999E-2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AF-4C55-9007-969C76B9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468800"/>
        <c:axId val="3872282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131670601547197E-3"/>
                  <c:y val="-0.8736499858637263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AF-4C55-9007-969C76B926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地区別_件数及び割合!$R$6:$R$13</c:f>
              <c:numCache>
                <c:formatCode>0.00%</c:formatCode>
                <c:ptCount val="8"/>
                <c:pt idx="0">
                  <c:v>1.52E-2</c:v>
                </c:pt>
                <c:pt idx="1">
                  <c:v>1.52E-2</c:v>
                </c:pt>
                <c:pt idx="2">
                  <c:v>1.52E-2</c:v>
                </c:pt>
                <c:pt idx="3">
                  <c:v>1.52E-2</c:v>
                </c:pt>
                <c:pt idx="4">
                  <c:v>1.52E-2</c:v>
                </c:pt>
                <c:pt idx="5">
                  <c:v>1.52E-2</c:v>
                </c:pt>
                <c:pt idx="6">
                  <c:v>1.52E-2</c:v>
                </c:pt>
                <c:pt idx="7">
                  <c:v>1.52E-2</c:v>
                </c:pt>
              </c:numCache>
            </c:numRef>
          </c:xVal>
          <c:yVal>
            <c:numRef>
              <c:f>地区別_件数及び割合!$T$6:$T$13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AF-4C55-9007-969C76B9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29376"/>
        <c:axId val="387228800"/>
      </c:scatterChart>
      <c:catAx>
        <c:axId val="3874688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228224"/>
        <c:crosses val="autoZero"/>
        <c:auto val="1"/>
        <c:lblAlgn val="ctr"/>
        <c:lblOffset val="100"/>
        <c:noMultiLvlLbl val="0"/>
      </c:catAx>
      <c:valAx>
        <c:axId val="3872282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468800"/>
        <c:crosses val="autoZero"/>
        <c:crossBetween val="between"/>
      </c:valAx>
      <c:valAx>
        <c:axId val="3872288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229376"/>
        <c:crosses val="max"/>
        <c:crossBetween val="midCat"/>
      </c:valAx>
      <c:valAx>
        <c:axId val="387229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72288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8336702898550725"/>
          <c:h val="0.88567627957818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地区別_件数及び割合!$O$5</c:f>
              <c:strCache>
                <c:ptCount val="1"/>
                <c:pt idx="0">
                  <c:v>高額レセプト医療費割合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dLbl>
              <c:idx val="5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32-4CAC-A0C7-2CF7E13344AC}"/>
                </c:ext>
              </c:extLst>
            </c:dLbl>
            <c:dLbl>
              <c:idx val="6"/>
              <c:layout>
                <c:manualLayout>
                  <c:x val="9.3876511552342147E-3"/>
                  <c:y val="1.0441117488871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FA-45A0-B212-D490872207BB}"/>
                </c:ext>
              </c:extLst>
            </c:dLbl>
            <c:dLbl>
              <c:idx val="7"/>
              <c:layout>
                <c:manualLayout>
                  <c:x val="2.402136253005191E-2"/>
                  <c:y val="3.28750550657172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4C4-AF5B-C0D9B3CA0AFC}"/>
                </c:ext>
              </c:extLst>
            </c:dLbl>
            <c:dLbl>
              <c:idx val="10"/>
              <c:layout>
                <c:manualLayout>
                  <c:x val="3.5672047779551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32-4CAC-A0C7-2CF7E13344AC}"/>
                </c:ext>
              </c:extLst>
            </c:dLbl>
            <c:dLbl>
              <c:idx val="11"/>
              <c:layout>
                <c:manualLayout>
                  <c:x val="1.7836023889775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32-4CAC-A0C7-2CF7E13344AC}"/>
                </c:ext>
              </c:extLst>
            </c:dLbl>
            <c:dLbl>
              <c:idx val="13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32-4CAC-A0C7-2CF7E13344AC}"/>
                </c:ext>
              </c:extLst>
            </c:dLbl>
            <c:dLbl>
              <c:idx val="14"/>
              <c:layout>
                <c:manualLayout>
                  <c:x val="2.5345928685470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32-4CAC-A0C7-2CF7E13344AC}"/>
                </c:ext>
              </c:extLst>
            </c:dLbl>
            <c:dLbl>
              <c:idx val="1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32-4CAC-A0C7-2CF7E13344AC}"/>
                </c:ext>
              </c:extLst>
            </c:dLbl>
            <c:dLbl>
              <c:idx val="23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32-4CAC-A0C7-2CF7E13344AC}"/>
                </c:ext>
              </c:extLst>
            </c:dLbl>
            <c:dLbl>
              <c:idx val="2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32-4CAC-A0C7-2CF7E13344AC}"/>
                </c:ext>
              </c:extLst>
            </c:dLbl>
            <c:dLbl>
              <c:idx val="28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32-4CAC-A0C7-2CF7E13344AC}"/>
                </c:ext>
              </c:extLst>
            </c:dLbl>
            <c:dLbl>
              <c:idx val="31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32-4CAC-A0C7-2CF7E13344AC}"/>
                </c:ext>
              </c:extLst>
            </c:dLbl>
            <c:dLbl>
              <c:idx val="32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32-4CAC-A0C7-2CF7E13344AC}"/>
                </c:ext>
              </c:extLst>
            </c:dLbl>
            <c:dLbl>
              <c:idx val="33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32-4CAC-A0C7-2CF7E13344AC}"/>
                </c:ext>
              </c:extLst>
            </c:dLbl>
            <c:dLbl>
              <c:idx val="34"/>
              <c:layout>
                <c:manualLayout>
                  <c:x val="1.2203595293004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32-4CAC-A0C7-2CF7E13344AC}"/>
                </c:ext>
              </c:extLst>
            </c:dLbl>
            <c:dLbl>
              <c:idx val="35"/>
              <c:layout>
                <c:manualLayout>
                  <c:x val="2.8162142983856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32-4CAC-A0C7-2CF7E13344AC}"/>
                </c:ext>
              </c:extLst>
            </c:dLbl>
            <c:dLbl>
              <c:idx val="37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32-4CAC-A0C7-2CF7E13344AC}"/>
                </c:ext>
              </c:extLst>
            </c:dLbl>
            <c:dLbl>
              <c:idx val="38"/>
              <c:layout>
                <c:manualLayout>
                  <c:x val="9.387380994618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32-4CAC-A0C7-2CF7E13344AC}"/>
                </c:ext>
              </c:extLst>
            </c:dLbl>
            <c:dLbl>
              <c:idx val="42"/>
              <c:layout>
                <c:manualLayout>
                  <c:x val="-3.754952397847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32-4CAC-A0C7-2CF7E13344AC}"/>
                </c:ext>
              </c:extLst>
            </c:dLbl>
            <c:dLbl>
              <c:idx val="44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32-4CAC-A0C7-2CF7E13344AC}"/>
                </c:ext>
              </c:extLst>
            </c:dLbl>
            <c:dLbl>
              <c:idx val="52"/>
              <c:layout>
                <c:manualLayout>
                  <c:x val="2.0652238188161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32-4CAC-A0C7-2CF7E13344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地区別_件数及び割合!$O$6:$O$13</c:f>
              <c:strCache>
                <c:ptCount val="8"/>
                <c:pt idx="0">
                  <c:v>堺市医療圏</c:v>
                </c:pt>
                <c:pt idx="1">
                  <c:v>三島医療圏</c:v>
                </c:pt>
                <c:pt idx="2">
                  <c:v>泉州医療圏</c:v>
                </c:pt>
                <c:pt idx="3">
                  <c:v>豊能医療圏</c:v>
                </c:pt>
                <c:pt idx="4">
                  <c:v>北河内医療圏</c:v>
                </c:pt>
                <c:pt idx="5">
                  <c:v>大阪市医療圏</c:v>
                </c:pt>
                <c:pt idx="6">
                  <c:v>南河内医療圏</c:v>
                </c:pt>
                <c:pt idx="7">
                  <c:v>中河内医療圏</c:v>
                </c:pt>
              </c:strCache>
            </c:strRef>
          </c:cat>
          <c:val>
            <c:numRef>
              <c:f>地区別_件数及び割合!$P$6:$P$13</c:f>
              <c:numCache>
                <c:formatCode>0.0%</c:formatCode>
                <c:ptCount val="8"/>
                <c:pt idx="0">
                  <c:v>0.4228154890864948</c:v>
                </c:pt>
                <c:pt idx="1">
                  <c:v>0.42145657939171288</c:v>
                </c:pt>
                <c:pt idx="2">
                  <c:v>0.41936212610006152</c:v>
                </c:pt>
                <c:pt idx="3">
                  <c:v>0.41901595136664549</c:v>
                </c:pt>
                <c:pt idx="4">
                  <c:v>0.41337210226879834</c:v>
                </c:pt>
                <c:pt idx="5">
                  <c:v>0.41127191378900479</c:v>
                </c:pt>
                <c:pt idx="6">
                  <c:v>0.40338191451201455</c:v>
                </c:pt>
                <c:pt idx="7">
                  <c:v>0.39414584530135105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32-4CAC-A0C7-2CF7E133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35296"/>
        <c:axId val="38723225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39391792070658E-3"/>
                  <c:y val="-0.8686381837189577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32-4CAC-A0C7-2CF7E13344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地区別_件数及び割合!$S$6:$S$13</c:f>
              <c:numCache>
                <c:formatCode>0.0%</c:formatCode>
                <c:ptCount val="8"/>
                <c:pt idx="0">
                  <c:v>0.41309659431360696</c:v>
                </c:pt>
                <c:pt idx="1">
                  <c:v>0.41309659431360696</c:v>
                </c:pt>
                <c:pt idx="2">
                  <c:v>0.41309659431360696</c:v>
                </c:pt>
                <c:pt idx="3">
                  <c:v>0.41309659431360696</c:v>
                </c:pt>
                <c:pt idx="4">
                  <c:v>0.41309659431360696</c:v>
                </c:pt>
                <c:pt idx="5">
                  <c:v>0.41309659431360696</c:v>
                </c:pt>
                <c:pt idx="6">
                  <c:v>0.41309659431360696</c:v>
                </c:pt>
                <c:pt idx="7">
                  <c:v>0.41309659431360696</c:v>
                </c:pt>
              </c:numCache>
            </c:numRef>
          </c:xVal>
          <c:yVal>
            <c:numRef>
              <c:f>地区別_件数及び割合!$T$6:$T$13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732-4CAC-A0C7-2CF7E133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33408"/>
        <c:axId val="387232832"/>
      </c:scatterChart>
      <c:catAx>
        <c:axId val="3869352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7232256"/>
        <c:crosses val="autoZero"/>
        <c:auto val="1"/>
        <c:lblAlgn val="ctr"/>
        <c:lblOffset val="100"/>
        <c:noMultiLvlLbl val="0"/>
      </c:catAx>
      <c:valAx>
        <c:axId val="387232256"/>
        <c:scaling>
          <c:orientation val="minMax"/>
          <c:max val="0.5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991775362318838"/>
              <c:y val="3.7631111111111115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6935296"/>
        <c:crosses val="autoZero"/>
        <c:crossBetween val="between"/>
      </c:valAx>
      <c:valAx>
        <c:axId val="3872328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7233408"/>
        <c:crosses val="max"/>
        <c:crossBetween val="midCat"/>
      </c:valAx>
      <c:valAx>
        <c:axId val="38723340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72328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435546875000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市区町村別_件数及び割合!$L$5</c:f>
              <c:strCache>
                <c:ptCount val="1"/>
                <c:pt idx="0">
                  <c:v>高額レセプト件数割合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2"/>
              <c:layout>
                <c:manualLayout>
                  <c:x val="1.715811609289431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A6-4788-99EA-F78FD905B70F}"/>
                </c:ext>
              </c:extLst>
            </c:dLbl>
            <c:dLbl>
              <c:idx val="43"/>
              <c:layout>
                <c:manualLayout>
                  <c:x val="1.7158116092893681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A6-4788-99EA-F78FD905B70F}"/>
                </c:ext>
              </c:extLst>
            </c:dLbl>
            <c:dLbl>
              <c:idx val="44"/>
              <c:layout>
                <c:manualLayout>
                  <c:x val="1.715811609289431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6-4788-99EA-F78FD905B70F}"/>
                </c:ext>
              </c:extLst>
            </c:dLbl>
            <c:dLbl>
              <c:idx val="45"/>
              <c:layout>
                <c:manualLayout>
                  <c:x val="3.4316232185788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A6-4788-99EA-F78FD905B70F}"/>
                </c:ext>
              </c:extLst>
            </c:dLbl>
            <c:dLbl>
              <c:idx val="46"/>
              <c:layout>
                <c:manualLayout>
                  <c:x val="5.1474348278682932E-3"/>
                  <c:y val="-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6-4788-99EA-F78FD905B70F}"/>
                </c:ext>
              </c:extLst>
            </c:dLbl>
            <c:dLbl>
              <c:idx val="47"/>
              <c:layout>
                <c:manualLayout>
                  <c:x val="5.1474348278682932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A6-4788-99EA-F78FD905B70F}"/>
                </c:ext>
              </c:extLst>
            </c:dLbl>
            <c:dLbl>
              <c:idx val="48"/>
              <c:layout>
                <c:manualLayout>
                  <c:x val="8.5790580464472181E-3"/>
                  <c:y val="3.28750550657172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A6-4788-99EA-F78FD905B70F}"/>
                </c:ext>
              </c:extLst>
            </c:dLbl>
            <c:dLbl>
              <c:idx val="49"/>
              <c:layout>
                <c:manualLayout>
                  <c:x val="8.57905804644715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A6-4788-99EA-F78FD905B70F}"/>
                </c:ext>
              </c:extLst>
            </c:dLbl>
            <c:dLbl>
              <c:idx val="50"/>
              <c:layout>
                <c:manualLayout>
                  <c:x val="8.5790580464471557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A6-4788-99EA-F78FD905B70F}"/>
                </c:ext>
              </c:extLst>
            </c:dLbl>
            <c:dLbl>
              <c:idx val="51"/>
              <c:layout>
                <c:manualLayout>
                  <c:x val="1.3726492874315512E-2"/>
                  <c:y val="6.5750110131434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A6-4788-99EA-F78FD905B70F}"/>
                </c:ext>
              </c:extLst>
            </c:dLbl>
            <c:dLbl>
              <c:idx val="52"/>
              <c:layout>
                <c:manualLayout>
                  <c:x val="1.3726492874315512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A6-4788-99EA-F78FD905B70F}"/>
                </c:ext>
              </c:extLst>
            </c:dLbl>
            <c:dLbl>
              <c:idx val="53"/>
              <c:layout>
                <c:manualLayout>
                  <c:x val="1.5442304483604816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A6-4788-99EA-F78FD905B70F}"/>
                </c:ext>
              </c:extLst>
            </c:dLbl>
            <c:dLbl>
              <c:idx val="54"/>
              <c:layout>
                <c:manualLayout>
                  <c:x val="1.5442304483604816E-2"/>
                  <c:y val="8.2187637817379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A6-4788-99EA-F78FD905B70F}"/>
                </c:ext>
              </c:extLst>
            </c:dLbl>
            <c:dLbl>
              <c:idx val="55"/>
              <c:layout>
                <c:manualLayout>
                  <c:x val="1.544230448360481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A6-4788-99EA-F78FD905B70F}"/>
                </c:ext>
              </c:extLst>
            </c:dLbl>
            <c:dLbl>
              <c:idx val="56"/>
              <c:layout>
                <c:manualLayout>
                  <c:x val="1.7158116092894311E-2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A6-4788-99EA-F78FD905B70F}"/>
                </c:ext>
              </c:extLst>
            </c:dLbl>
            <c:dLbl>
              <c:idx val="57"/>
              <c:layout>
                <c:manualLayout>
                  <c:x val="1.8877573194463391E-2"/>
                  <c:y val="8.306897309365675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A6-4788-99EA-F78FD905B70F}"/>
                </c:ext>
              </c:extLst>
            </c:dLbl>
            <c:dLbl>
              <c:idx val="58"/>
              <c:layout>
                <c:manualLayout>
                  <c:x val="2.059340850081107E-2"/>
                  <c:y val="1.66137946496769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A6-4788-99EA-F78FD905B70F}"/>
                </c:ext>
              </c:extLst>
            </c:dLbl>
            <c:dLbl>
              <c:idx val="59"/>
              <c:layout>
                <c:manualLayout>
                  <c:x val="2.059340850081107E-2"/>
                  <c:y val="8.306897324838478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A6-4788-99EA-F78FD905B70F}"/>
                </c:ext>
              </c:extLst>
            </c:dLbl>
            <c:dLbl>
              <c:idx val="60"/>
              <c:layout>
                <c:manualLayout>
                  <c:x val="2.2309243807158749E-2"/>
                  <c:y val="2.49206919745154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A6-4788-99EA-F78FD905B70F}"/>
                </c:ext>
              </c:extLst>
            </c:dLbl>
            <c:dLbl>
              <c:idx val="61"/>
              <c:layout>
                <c:manualLayout>
                  <c:x val="2.2309243807158687E-2"/>
                  <c:y val="1.66137946496769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A6-4788-99EA-F78FD905B70F}"/>
                </c:ext>
              </c:extLst>
            </c:dLbl>
            <c:dLbl>
              <c:idx val="62"/>
              <c:layout>
                <c:manualLayout>
                  <c:x val="-6.863246437157724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A6-4788-99EA-F78FD905B70F}"/>
                </c:ext>
              </c:extLst>
            </c:dLbl>
            <c:dLbl>
              <c:idx val="63"/>
              <c:layout>
                <c:manualLayout>
                  <c:x val="-5.14743482786829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A6-4788-99EA-F78FD905B70F}"/>
                </c:ext>
              </c:extLst>
            </c:dLbl>
            <c:dLbl>
              <c:idx val="64"/>
              <c:layout>
                <c:manualLayout>
                  <c:x val="-3.4316232185788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A6-4788-99EA-F78FD905B70F}"/>
                </c:ext>
              </c:extLst>
            </c:dLbl>
            <c:dLbl>
              <c:idx val="65"/>
              <c:layout>
                <c:manualLayout>
                  <c:x val="-3.4316232185789249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A6-4788-99EA-F78FD905B70F}"/>
                </c:ext>
              </c:extLst>
            </c:dLbl>
            <c:dLbl>
              <c:idx val="66"/>
              <c:layout>
                <c:manualLayout>
                  <c:x val="-3.4316232185789249E-3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A6-4788-99EA-F78FD905B70F}"/>
                </c:ext>
              </c:extLst>
            </c:dLbl>
            <c:dLbl>
              <c:idx val="67"/>
              <c:layout>
                <c:manualLayout>
                  <c:x val="-3.4316232185789249E-3"/>
                  <c:y val="8.2187637817379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A6-4788-99EA-F78FD905B7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市区町村別_件数及び割合!$L$6:$L$79</c:f>
              <c:strCache>
                <c:ptCount val="74"/>
                <c:pt idx="0">
                  <c:v>能勢町</c:v>
                </c:pt>
                <c:pt idx="1">
                  <c:v>千早赤阪村</c:v>
                </c:pt>
                <c:pt idx="2">
                  <c:v>岬町</c:v>
                </c:pt>
                <c:pt idx="3">
                  <c:v>此花区</c:v>
                </c:pt>
                <c:pt idx="4">
                  <c:v>岸和田市</c:v>
                </c:pt>
                <c:pt idx="5">
                  <c:v>堺市中区</c:v>
                </c:pt>
                <c:pt idx="6">
                  <c:v>堺市美原区</c:v>
                </c:pt>
                <c:pt idx="7">
                  <c:v>堺市堺区</c:v>
                </c:pt>
                <c:pt idx="8">
                  <c:v>太子町</c:v>
                </c:pt>
                <c:pt idx="9">
                  <c:v>阪南市</c:v>
                </c:pt>
                <c:pt idx="10">
                  <c:v>大正区</c:v>
                </c:pt>
                <c:pt idx="11">
                  <c:v>富田林市</c:v>
                </c:pt>
                <c:pt idx="12">
                  <c:v>堺市</c:v>
                </c:pt>
                <c:pt idx="13">
                  <c:v>西淀川区</c:v>
                </c:pt>
                <c:pt idx="14">
                  <c:v>忠岡町</c:v>
                </c:pt>
                <c:pt idx="15">
                  <c:v>堺市東区</c:v>
                </c:pt>
                <c:pt idx="16">
                  <c:v>堺市南区</c:v>
                </c:pt>
                <c:pt idx="17">
                  <c:v>福島区</c:v>
                </c:pt>
                <c:pt idx="18">
                  <c:v>堺市北区</c:v>
                </c:pt>
                <c:pt idx="19">
                  <c:v>茨木市</c:v>
                </c:pt>
                <c:pt idx="20">
                  <c:v>河南町</c:v>
                </c:pt>
                <c:pt idx="21">
                  <c:v>大阪狭山市</c:v>
                </c:pt>
                <c:pt idx="22">
                  <c:v>西成区</c:v>
                </c:pt>
                <c:pt idx="23">
                  <c:v>貝塚市</c:v>
                </c:pt>
                <c:pt idx="24">
                  <c:v>和泉市</c:v>
                </c:pt>
                <c:pt idx="25">
                  <c:v>泉佐野市</c:v>
                </c:pt>
                <c:pt idx="26">
                  <c:v>泉大津市</c:v>
                </c:pt>
                <c:pt idx="27">
                  <c:v>堺市西区</c:v>
                </c:pt>
                <c:pt idx="28">
                  <c:v>高石市</c:v>
                </c:pt>
                <c:pt idx="29">
                  <c:v>田尻町</c:v>
                </c:pt>
                <c:pt idx="30">
                  <c:v>生野区</c:v>
                </c:pt>
                <c:pt idx="31">
                  <c:v>島本町</c:v>
                </c:pt>
                <c:pt idx="32">
                  <c:v>淀川区</c:v>
                </c:pt>
                <c:pt idx="33">
                  <c:v>浪速区</c:v>
                </c:pt>
                <c:pt idx="34">
                  <c:v>豊能町</c:v>
                </c:pt>
                <c:pt idx="35">
                  <c:v>城東区</c:v>
                </c:pt>
                <c:pt idx="36">
                  <c:v>中央区</c:v>
                </c:pt>
                <c:pt idx="37">
                  <c:v>泉南市</c:v>
                </c:pt>
                <c:pt idx="38">
                  <c:v>港区</c:v>
                </c:pt>
                <c:pt idx="39">
                  <c:v>大東市</c:v>
                </c:pt>
                <c:pt idx="40">
                  <c:v>羽曳野市</c:v>
                </c:pt>
                <c:pt idx="41">
                  <c:v>住之江区</c:v>
                </c:pt>
                <c:pt idx="42">
                  <c:v>大阪市</c:v>
                </c:pt>
                <c:pt idx="43">
                  <c:v>北区</c:v>
                </c:pt>
                <c:pt idx="44">
                  <c:v>摂津市</c:v>
                </c:pt>
                <c:pt idx="45">
                  <c:v>四條畷市</c:v>
                </c:pt>
                <c:pt idx="46">
                  <c:v>東成区</c:v>
                </c:pt>
                <c:pt idx="47">
                  <c:v>旭区</c:v>
                </c:pt>
                <c:pt idx="48">
                  <c:v>西区</c:v>
                </c:pt>
                <c:pt idx="49">
                  <c:v>高槻市</c:v>
                </c:pt>
                <c:pt idx="50">
                  <c:v>池田市</c:v>
                </c:pt>
                <c:pt idx="51">
                  <c:v>鶴見区</c:v>
                </c:pt>
                <c:pt idx="52">
                  <c:v>平野区</c:v>
                </c:pt>
                <c:pt idx="53">
                  <c:v>東大阪市</c:v>
                </c:pt>
                <c:pt idx="54">
                  <c:v>箕面市</c:v>
                </c:pt>
                <c:pt idx="55">
                  <c:v>天王寺区</c:v>
                </c:pt>
                <c:pt idx="56">
                  <c:v>熊取町</c:v>
                </c:pt>
                <c:pt idx="57">
                  <c:v>都島区</c:v>
                </c:pt>
                <c:pt idx="58">
                  <c:v>枚方市</c:v>
                </c:pt>
                <c:pt idx="59">
                  <c:v>東淀川区</c:v>
                </c:pt>
                <c:pt idx="60">
                  <c:v>守口市</c:v>
                </c:pt>
                <c:pt idx="61">
                  <c:v>門真市</c:v>
                </c:pt>
                <c:pt idx="62">
                  <c:v>河内長野市</c:v>
                </c:pt>
                <c:pt idx="63">
                  <c:v>交野市</c:v>
                </c:pt>
                <c:pt idx="64">
                  <c:v>住吉区</c:v>
                </c:pt>
                <c:pt idx="65">
                  <c:v>吹田市</c:v>
                </c:pt>
                <c:pt idx="66">
                  <c:v>寝屋川市</c:v>
                </c:pt>
                <c:pt idx="67">
                  <c:v>東住吉区</c:v>
                </c:pt>
                <c:pt idx="68">
                  <c:v>豊中市</c:v>
                </c:pt>
                <c:pt idx="69">
                  <c:v>阿倍野区</c:v>
                </c:pt>
                <c:pt idx="70">
                  <c:v>藤井寺市</c:v>
                </c:pt>
                <c:pt idx="71">
                  <c:v>松原市</c:v>
                </c:pt>
                <c:pt idx="72">
                  <c:v>八尾市</c:v>
                </c:pt>
                <c:pt idx="73">
                  <c:v>柏原市</c:v>
                </c:pt>
              </c:strCache>
            </c:strRef>
          </c:cat>
          <c:val>
            <c:numRef>
              <c:f>市区町村別_件数及び割合!$N$6:$N$79</c:f>
              <c:numCache>
                <c:formatCode>0.00%</c:formatCode>
                <c:ptCount val="74"/>
                <c:pt idx="0">
                  <c:v>2.5899999999999999E-2</c:v>
                </c:pt>
                <c:pt idx="1">
                  <c:v>2.12E-2</c:v>
                </c:pt>
                <c:pt idx="2">
                  <c:v>0.02</c:v>
                </c:pt>
                <c:pt idx="3">
                  <c:v>1.9800000000000002E-2</c:v>
                </c:pt>
                <c:pt idx="4">
                  <c:v>1.8499999999999999E-2</c:v>
                </c:pt>
                <c:pt idx="5">
                  <c:v>1.84E-2</c:v>
                </c:pt>
                <c:pt idx="6">
                  <c:v>1.8200000000000001E-2</c:v>
                </c:pt>
                <c:pt idx="7">
                  <c:v>1.7899999999999999E-2</c:v>
                </c:pt>
                <c:pt idx="8">
                  <c:v>1.77E-2</c:v>
                </c:pt>
                <c:pt idx="9">
                  <c:v>1.7600000000000001E-2</c:v>
                </c:pt>
                <c:pt idx="10">
                  <c:v>1.7399999999999999E-2</c:v>
                </c:pt>
                <c:pt idx="11">
                  <c:v>1.6899999999999998E-2</c:v>
                </c:pt>
                <c:pt idx="12">
                  <c:v>1.6899999999999998E-2</c:v>
                </c:pt>
                <c:pt idx="13">
                  <c:v>1.6799999999999999E-2</c:v>
                </c:pt>
                <c:pt idx="14">
                  <c:v>1.6799999999999999E-2</c:v>
                </c:pt>
                <c:pt idx="15">
                  <c:v>1.66E-2</c:v>
                </c:pt>
                <c:pt idx="16">
                  <c:v>1.6500000000000001E-2</c:v>
                </c:pt>
                <c:pt idx="17">
                  <c:v>1.6400000000000001E-2</c:v>
                </c:pt>
                <c:pt idx="18">
                  <c:v>1.6199999999999999E-2</c:v>
                </c:pt>
                <c:pt idx="19">
                  <c:v>1.61E-2</c:v>
                </c:pt>
                <c:pt idx="20">
                  <c:v>1.61E-2</c:v>
                </c:pt>
                <c:pt idx="21">
                  <c:v>1.61E-2</c:v>
                </c:pt>
                <c:pt idx="22">
                  <c:v>1.6E-2</c:v>
                </c:pt>
                <c:pt idx="23">
                  <c:v>1.6E-2</c:v>
                </c:pt>
                <c:pt idx="24">
                  <c:v>1.6E-2</c:v>
                </c:pt>
                <c:pt idx="25">
                  <c:v>1.6E-2</c:v>
                </c:pt>
                <c:pt idx="26">
                  <c:v>1.5800000000000002E-2</c:v>
                </c:pt>
                <c:pt idx="27">
                  <c:v>1.5699999999999999E-2</c:v>
                </c:pt>
                <c:pt idx="28">
                  <c:v>1.5599999999999999E-2</c:v>
                </c:pt>
                <c:pt idx="29">
                  <c:v>1.5599999999999999E-2</c:v>
                </c:pt>
                <c:pt idx="30">
                  <c:v>1.5599999999999999E-2</c:v>
                </c:pt>
                <c:pt idx="31">
                  <c:v>1.55E-2</c:v>
                </c:pt>
                <c:pt idx="32">
                  <c:v>1.55E-2</c:v>
                </c:pt>
                <c:pt idx="33">
                  <c:v>1.5299999999999999E-2</c:v>
                </c:pt>
                <c:pt idx="34">
                  <c:v>1.5299999999999999E-2</c:v>
                </c:pt>
                <c:pt idx="35">
                  <c:v>1.52E-2</c:v>
                </c:pt>
                <c:pt idx="36">
                  <c:v>1.5100000000000001E-2</c:v>
                </c:pt>
                <c:pt idx="37">
                  <c:v>1.5100000000000001E-2</c:v>
                </c:pt>
                <c:pt idx="38">
                  <c:v>1.5100000000000001E-2</c:v>
                </c:pt>
                <c:pt idx="39">
                  <c:v>1.4999999999999999E-2</c:v>
                </c:pt>
                <c:pt idx="40">
                  <c:v>1.4999999999999999E-2</c:v>
                </c:pt>
                <c:pt idx="41">
                  <c:v>1.4999999999999999E-2</c:v>
                </c:pt>
                <c:pt idx="42">
                  <c:v>1.49E-2</c:v>
                </c:pt>
                <c:pt idx="43">
                  <c:v>1.49E-2</c:v>
                </c:pt>
                <c:pt idx="44">
                  <c:v>1.49E-2</c:v>
                </c:pt>
                <c:pt idx="45">
                  <c:v>1.4800000000000001E-2</c:v>
                </c:pt>
                <c:pt idx="46">
                  <c:v>1.47E-2</c:v>
                </c:pt>
                <c:pt idx="47">
                  <c:v>1.47E-2</c:v>
                </c:pt>
                <c:pt idx="48">
                  <c:v>1.46E-2</c:v>
                </c:pt>
                <c:pt idx="49">
                  <c:v>1.46E-2</c:v>
                </c:pt>
                <c:pt idx="50">
                  <c:v>1.46E-2</c:v>
                </c:pt>
                <c:pt idx="51">
                  <c:v>1.44E-2</c:v>
                </c:pt>
                <c:pt idx="52">
                  <c:v>1.44E-2</c:v>
                </c:pt>
                <c:pt idx="53">
                  <c:v>1.43E-2</c:v>
                </c:pt>
                <c:pt idx="54">
                  <c:v>1.43E-2</c:v>
                </c:pt>
                <c:pt idx="55">
                  <c:v>1.43E-2</c:v>
                </c:pt>
                <c:pt idx="56">
                  <c:v>1.43E-2</c:v>
                </c:pt>
                <c:pt idx="57">
                  <c:v>1.4200000000000001E-2</c:v>
                </c:pt>
                <c:pt idx="58">
                  <c:v>1.4200000000000001E-2</c:v>
                </c:pt>
                <c:pt idx="59">
                  <c:v>1.41E-2</c:v>
                </c:pt>
                <c:pt idx="60">
                  <c:v>1.41E-2</c:v>
                </c:pt>
                <c:pt idx="61">
                  <c:v>1.41E-2</c:v>
                </c:pt>
                <c:pt idx="62">
                  <c:v>1.37E-2</c:v>
                </c:pt>
                <c:pt idx="63">
                  <c:v>1.37E-2</c:v>
                </c:pt>
                <c:pt idx="64">
                  <c:v>1.3599999999999999E-2</c:v>
                </c:pt>
                <c:pt idx="65">
                  <c:v>1.3599999999999999E-2</c:v>
                </c:pt>
                <c:pt idx="66">
                  <c:v>1.3599999999999999E-2</c:v>
                </c:pt>
                <c:pt idx="67">
                  <c:v>1.35E-2</c:v>
                </c:pt>
                <c:pt idx="68">
                  <c:v>1.3100000000000001E-2</c:v>
                </c:pt>
                <c:pt idx="69">
                  <c:v>1.2800000000000001E-2</c:v>
                </c:pt>
                <c:pt idx="70">
                  <c:v>1.2500000000000001E-2</c:v>
                </c:pt>
                <c:pt idx="71">
                  <c:v>1.17E-2</c:v>
                </c:pt>
                <c:pt idx="72">
                  <c:v>1.14E-2</c:v>
                </c:pt>
                <c:pt idx="73">
                  <c:v>1.1299999999999999E-2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59936"/>
        <c:axId val="4468250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5280207572674369E-3"/>
                  <c:y val="-0.8767352275940062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9-4C94-99AB-CADF8FAC16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市区町村別_件数及び割合!$R$6:$R$79</c:f>
              <c:numCache>
                <c:formatCode>0.00%</c:formatCode>
                <c:ptCount val="74"/>
                <c:pt idx="0">
                  <c:v>1.52E-2</c:v>
                </c:pt>
                <c:pt idx="1">
                  <c:v>1.52E-2</c:v>
                </c:pt>
                <c:pt idx="2">
                  <c:v>1.52E-2</c:v>
                </c:pt>
                <c:pt idx="3">
                  <c:v>1.52E-2</c:v>
                </c:pt>
                <c:pt idx="4">
                  <c:v>1.52E-2</c:v>
                </c:pt>
                <c:pt idx="5">
                  <c:v>1.52E-2</c:v>
                </c:pt>
                <c:pt idx="6">
                  <c:v>1.52E-2</c:v>
                </c:pt>
                <c:pt idx="7">
                  <c:v>1.52E-2</c:v>
                </c:pt>
                <c:pt idx="8">
                  <c:v>1.52E-2</c:v>
                </c:pt>
                <c:pt idx="9">
                  <c:v>1.52E-2</c:v>
                </c:pt>
                <c:pt idx="10">
                  <c:v>1.52E-2</c:v>
                </c:pt>
                <c:pt idx="11">
                  <c:v>1.52E-2</c:v>
                </c:pt>
                <c:pt idx="12">
                  <c:v>1.52E-2</c:v>
                </c:pt>
                <c:pt idx="13">
                  <c:v>1.52E-2</c:v>
                </c:pt>
                <c:pt idx="14">
                  <c:v>1.52E-2</c:v>
                </c:pt>
                <c:pt idx="15">
                  <c:v>1.52E-2</c:v>
                </c:pt>
                <c:pt idx="16">
                  <c:v>1.52E-2</c:v>
                </c:pt>
                <c:pt idx="17">
                  <c:v>1.52E-2</c:v>
                </c:pt>
                <c:pt idx="18">
                  <c:v>1.52E-2</c:v>
                </c:pt>
                <c:pt idx="19">
                  <c:v>1.52E-2</c:v>
                </c:pt>
                <c:pt idx="20">
                  <c:v>1.52E-2</c:v>
                </c:pt>
                <c:pt idx="21">
                  <c:v>1.52E-2</c:v>
                </c:pt>
                <c:pt idx="22">
                  <c:v>1.52E-2</c:v>
                </c:pt>
                <c:pt idx="23">
                  <c:v>1.52E-2</c:v>
                </c:pt>
                <c:pt idx="24">
                  <c:v>1.52E-2</c:v>
                </c:pt>
                <c:pt idx="25">
                  <c:v>1.52E-2</c:v>
                </c:pt>
                <c:pt idx="26">
                  <c:v>1.52E-2</c:v>
                </c:pt>
                <c:pt idx="27">
                  <c:v>1.52E-2</c:v>
                </c:pt>
                <c:pt idx="28">
                  <c:v>1.52E-2</c:v>
                </c:pt>
                <c:pt idx="29">
                  <c:v>1.52E-2</c:v>
                </c:pt>
                <c:pt idx="30">
                  <c:v>1.52E-2</c:v>
                </c:pt>
                <c:pt idx="31">
                  <c:v>1.52E-2</c:v>
                </c:pt>
                <c:pt idx="32">
                  <c:v>1.52E-2</c:v>
                </c:pt>
                <c:pt idx="33">
                  <c:v>1.52E-2</c:v>
                </c:pt>
                <c:pt idx="34">
                  <c:v>1.52E-2</c:v>
                </c:pt>
                <c:pt idx="35">
                  <c:v>1.52E-2</c:v>
                </c:pt>
                <c:pt idx="36">
                  <c:v>1.52E-2</c:v>
                </c:pt>
                <c:pt idx="37">
                  <c:v>1.52E-2</c:v>
                </c:pt>
                <c:pt idx="38">
                  <c:v>1.52E-2</c:v>
                </c:pt>
                <c:pt idx="39">
                  <c:v>1.52E-2</c:v>
                </c:pt>
                <c:pt idx="40">
                  <c:v>1.52E-2</c:v>
                </c:pt>
                <c:pt idx="41">
                  <c:v>1.52E-2</c:v>
                </c:pt>
                <c:pt idx="42">
                  <c:v>1.52E-2</c:v>
                </c:pt>
                <c:pt idx="43">
                  <c:v>1.52E-2</c:v>
                </c:pt>
                <c:pt idx="44">
                  <c:v>1.52E-2</c:v>
                </c:pt>
                <c:pt idx="45">
                  <c:v>1.52E-2</c:v>
                </c:pt>
                <c:pt idx="46">
                  <c:v>1.52E-2</c:v>
                </c:pt>
                <c:pt idx="47">
                  <c:v>1.52E-2</c:v>
                </c:pt>
                <c:pt idx="48">
                  <c:v>1.52E-2</c:v>
                </c:pt>
                <c:pt idx="49">
                  <c:v>1.52E-2</c:v>
                </c:pt>
                <c:pt idx="50">
                  <c:v>1.52E-2</c:v>
                </c:pt>
                <c:pt idx="51">
                  <c:v>1.52E-2</c:v>
                </c:pt>
                <c:pt idx="52">
                  <c:v>1.52E-2</c:v>
                </c:pt>
                <c:pt idx="53">
                  <c:v>1.52E-2</c:v>
                </c:pt>
                <c:pt idx="54">
                  <c:v>1.52E-2</c:v>
                </c:pt>
                <c:pt idx="55">
                  <c:v>1.52E-2</c:v>
                </c:pt>
                <c:pt idx="56">
                  <c:v>1.52E-2</c:v>
                </c:pt>
                <c:pt idx="57">
                  <c:v>1.52E-2</c:v>
                </c:pt>
                <c:pt idx="58">
                  <c:v>1.52E-2</c:v>
                </c:pt>
                <c:pt idx="59">
                  <c:v>1.52E-2</c:v>
                </c:pt>
                <c:pt idx="60">
                  <c:v>1.52E-2</c:v>
                </c:pt>
                <c:pt idx="61">
                  <c:v>1.52E-2</c:v>
                </c:pt>
                <c:pt idx="62">
                  <c:v>1.52E-2</c:v>
                </c:pt>
                <c:pt idx="63">
                  <c:v>1.52E-2</c:v>
                </c:pt>
                <c:pt idx="64">
                  <c:v>1.52E-2</c:v>
                </c:pt>
                <c:pt idx="65">
                  <c:v>1.52E-2</c:v>
                </c:pt>
                <c:pt idx="66">
                  <c:v>1.52E-2</c:v>
                </c:pt>
                <c:pt idx="67">
                  <c:v>1.52E-2</c:v>
                </c:pt>
                <c:pt idx="68">
                  <c:v>1.52E-2</c:v>
                </c:pt>
                <c:pt idx="69">
                  <c:v>1.52E-2</c:v>
                </c:pt>
                <c:pt idx="70">
                  <c:v>1.52E-2</c:v>
                </c:pt>
                <c:pt idx="71">
                  <c:v>1.52E-2</c:v>
                </c:pt>
                <c:pt idx="72">
                  <c:v>1.52E-2</c:v>
                </c:pt>
                <c:pt idx="73">
                  <c:v>1.52E-2</c:v>
                </c:pt>
              </c:numCache>
            </c:numRef>
          </c:xVal>
          <c:yVal>
            <c:numRef>
              <c:f>市区町村別_件数及び割合!$T$6:$T$79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26176"/>
        <c:axId val="446825600"/>
      </c:scatterChart>
      <c:catAx>
        <c:axId val="3027599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6825024"/>
        <c:crosses val="autoZero"/>
        <c:auto val="1"/>
        <c:lblAlgn val="ctr"/>
        <c:lblOffset val="100"/>
        <c:noMultiLvlLbl val="0"/>
      </c:catAx>
      <c:valAx>
        <c:axId val="4468250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02759936"/>
        <c:crosses val="autoZero"/>
        <c:crossBetween val="between"/>
      </c:valAx>
      <c:valAx>
        <c:axId val="4468256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46826176"/>
        <c:crosses val="max"/>
        <c:crossBetween val="midCat"/>
      </c:valAx>
      <c:valAx>
        <c:axId val="446826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468256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743505658436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市区町村別_件数及び割合!$O$5</c:f>
              <c:strCache>
                <c:ptCount val="1"/>
                <c:pt idx="0">
                  <c:v>高額レセプト医療費割合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33"/>
              <c:layout>
                <c:manualLayout>
                  <c:x val="1.715811609289431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E-435B-83F1-84A04DC3BBF3}"/>
                </c:ext>
              </c:extLst>
            </c:dLbl>
            <c:dLbl>
              <c:idx val="34"/>
              <c:layout>
                <c:manualLayout>
                  <c:x val="1.715811609289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35B-83F1-84A04DC3BBF3}"/>
                </c:ext>
              </c:extLst>
            </c:dLbl>
            <c:dLbl>
              <c:idx val="35"/>
              <c:layout>
                <c:manualLayout>
                  <c:x val="1.715811609289431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E-435B-83F1-84A04DC3BBF3}"/>
                </c:ext>
              </c:extLst>
            </c:dLbl>
            <c:dLbl>
              <c:idx val="36"/>
              <c:layout>
                <c:manualLayout>
                  <c:x val="1.715811609289431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35B-83F1-84A04DC3BBF3}"/>
                </c:ext>
              </c:extLst>
            </c:dLbl>
            <c:dLbl>
              <c:idx val="37"/>
              <c:layout>
                <c:manualLayout>
                  <c:x val="3.4374626355389471E-3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E-435B-83F1-84A04DC3BBF3}"/>
                </c:ext>
              </c:extLst>
            </c:dLbl>
            <c:dLbl>
              <c:idx val="38"/>
              <c:layout>
                <c:manualLayout>
                  <c:x val="5.1474348278681675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35B-83F1-84A04DC3BBF3}"/>
                </c:ext>
              </c:extLst>
            </c:dLbl>
            <c:dLbl>
              <c:idx val="39"/>
              <c:layout>
                <c:manualLayout>
                  <c:x val="6.8690960762469531E-3"/>
                  <c:y val="3.3061403291262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E-435B-83F1-84A04DC3BBF3}"/>
                </c:ext>
              </c:extLst>
            </c:dLbl>
            <c:dLbl>
              <c:idx val="40"/>
              <c:layout>
                <c:manualLayout>
                  <c:x val="6.8690960762468264E-3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E-435B-83F1-84A04DC3BBF3}"/>
                </c:ext>
              </c:extLst>
            </c:dLbl>
            <c:dLbl>
              <c:idx val="41"/>
              <c:layout>
                <c:manualLayout>
                  <c:x val="8.5849127966008288E-3"/>
                  <c:y val="2.479605246844702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E-435B-83F1-84A04DC3BBF3}"/>
                </c:ext>
              </c:extLst>
            </c:dLbl>
            <c:dLbl>
              <c:idx val="42"/>
              <c:layout>
                <c:manualLayout>
                  <c:x val="1.030072951695496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E-435B-83F1-84A04DC3BBF3}"/>
                </c:ext>
              </c:extLst>
            </c:dLbl>
            <c:dLbl>
              <c:idx val="43"/>
              <c:layout>
                <c:manualLayout>
                  <c:x val="1.030072951695496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E-435B-83F1-84A04DC3BBF3}"/>
                </c:ext>
              </c:extLst>
            </c:dLbl>
            <c:dLbl>
              <c:idx val="44"/>
              <c:layout>
                <c:manualLayout>
                  <c:x val="1.2022375432139902E-2"/>
                  <c:y val="1.65307016533290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E-435B-83F1-84A04DC3BBF3}"/>
                </c:ext>
              </c:extLst>
            </c:dLbl>
            <c:dLbl>
              <c:idx val="45"/>
              <c:layout>
                <c:manualLayout>
                  <c:x val="1.2016546237308962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E-435B-83F1-84A04DC3BBF3}"/>
                </c:ext>
              </c:extLst>
            </c:dLbl>
            <c:dLbl>
              <c:idx val="46"/>
              <c:layout>
                <c:manualLayout>
                  <c:x val="1.2016546237308835E-2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E-435B-83F1-84A04DC3BBF3}"/>
                </c:ext>
              </c:extLst>
            </c:dLbl>
            <c:dLbl>
              <c:idx val="47"/>
              <c:layout>
                <c:manualLayout>
                  <c:x val="1.2016546237308962E-2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E-435B-83F1-84A04DC3BBF3}"/>
                </c:ext>
              </c:extLst>
            </c:dLbl>
            <c:dLbl>
              <c:idx val="48"/>
              <c:layout>
                <c:manualLayout>
                  <c:x val="1.3732362957662838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E-435B-83F1-84A04DC3BBF3}"/>
                </c:ext>
              </c:extLst>
            </c:dLbl>
            <c:dLbl>
              <c:idx val="49"/>
              <c:layout>
                <c:manualLayout>
                  <c:x val="1.3732362957662964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E-435B-83F1-84A04DC3BBF3}"/>
                </c:ext>
              </c:extLst>
            </c:dLbl>
            <c:dLbl>
              <c:idx val="50"/>
              <c:layout>
                <c:manualLayout>
                  <c:x val="1.3732362957662964E-2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E-435B-83F1-84A04DC3BBF3}"/>
                </c:ext>
              </c:extLst>
            </c:dLbl>
            <c:dLbl>
              <c:idx val="51"/>
              <c:layout>
                <c:manualLayout>
                  <c:x val="1.5442304483604879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E-435B-83F1-84A04DC3BBF3}"/>
                </c:ext>
              </c:extLst>
            </c:dLbl>
            <c:dLbl>
              <c:idx val="52"/>
              <c:layout>
                <c:manualLayout>
                  <c:x val="1.7163996398370969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E-435B-83F1-84A04DC3BBF3}"/>
                </c:ext>
              </c:extLst>
            </c:dLbl>
            <c:dLbl>
              <c:idx val="53"/>
              <c:layout>
                <c:manualLayout>
                  <c:x val="1.8879813118724848E-2"/>
                  <c:y val="3.3061403291262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E-435B-83F1-84A04DC3BBF3}"/>
                </c:ext>
              </c:extLst>
            </c:dLbl>
            <c:dLbl>
              <c:idx val="54"/>
              <c:layout>
                <c:manualLayout>
                  <c:x val="2.0595629839078977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E-435B-83F1-84A04DC3BBF3}"/>
                </c:ext>
              </c:extLst>
            </c:dLbl>
            <c:dLbl>
              <c:idx val="55"/>
              <c:layout>
                <c:manualLayout>
                  <c:x val="2.2311446559432978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E-435B-83F1-84A04DC3BBF3}"/>
                </c:ext>
              </c:extLst>
            </c:dLbl>
            <c:dLbl>
              <c:idx val="56"/>
              <c:layout>
                <c:manualLayout>
                  <c:x val="2.2311446559432978E-2"/>
                  <c:y val="2.479605246844702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E-435B-83F1-84A04DC3BBF3}"/>
                </c:ext>
              </c:extLst>
            </c:dLbl>
            <c:dLbl>
              <c:idx val="57"/>
              <c:layout>
                <c:manualLayout>
                  <c:x val="2.4021362530052034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E-435B-83F1-84A04DC3BBF3}"/>
                </c:ext>
              </c:extLst>
            </c:dLbl>
            <c:dLbl>
              <c:idx val="58"/>
              <c:layout>
                <c:manualLayout>
                  <c:x val="2.4027263279786982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2E-435B-83F1-84A04DC3BBF3}"/>
                </c:ext>
              </c:extLst>
            </c:dLbl>
            <c:dLbl>
              <c:idx val="59"/>
              <c:layout>
                <c:manualLayout>
                  <c:x val="2.4027263279786982E-2"/>
                  <c:y val="8.265350838211090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2E-435B-83F1-84A04DC3BBF3}"/>
                </c:ext>
              </c:extLst>
            </c:dLbl>
            <c:dLbl>
              <c:idx val="60"/>
              <c:layout>
                <c:manualLayout>
                  <c:x val="2.57489091949718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2E-435B-83F1-84A04DC3BBF3}"/>
                </c:ext>
              </c:extLst>
            </c:dLbl>
            <c:dLbl>
              <c:idx val="61"/>
              <c:layout>
                <c:manualLayout>
                  <c:x val="2.5742944437470373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2E-435B-83F1-84A04DC3BBF3}"/>
                </c:ext>
              </c:extLst>
            </c:dLbl>
            <c:dLbl>
              <c:idx val="62"/>
              <c:layout>
                <c:manualLayout>
                  <c:x val="2.5742944437470373E-2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2E-435B-83F1-84A04DC3BBF3}"/>
                </c:ext>
              </c:extLst>
            </c:dLbl>
            <c:dLbl>
              <c:idx val="63"/>
              <c:layout>
                <c:manualLayout>
                  <c:x val="2.7464590352655315E-2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2E-435B-83F1-84A04DC3BBF3}"/>
                </c:ext>
              </c:extLst>
            </c:dLbl>
            <c:dLbl>
              <c:idx val="64"/>
              <c:layout>
                <c:manualLayout>
                  <c:x val="-3.431623218578862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2E-435B-83F1-84A04DC3BBF3}"/>
                </c:ext>
              </c:extLst>
            </c:dLbl>
            <c:dLbl>
              <c:idx val="65"/>
              <c:layout>
                <c:manualLayout>
                  <c:x val="-3.4316232185789878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2E-435B-83F1-84A04DC3BBF3}"/>
                </c:ext>
              </c:extLst>
            </c:dLbl>
            <c:dLbl>
              <c:idx val="66"/>
              <c:layout>
                <c:manualLayout>
                  <c:x val="-3.431623218578862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2E-435B-83F1-84A04DC3BBF3}"/>
                </c:ext>
              </c:extLst>
            </c:dLbl>
            <c:dLbl>
              <c:idx val="67"/>
              <c:layout>
                <c:manualLayout>
                  <c:x val="-3.4316232185788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2E-435B-83F1-84A04DC3B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市区町村別_件数及び割合!$O$6:$O$79</c:f>
              <c:strCache>
                <c:ptCount val="74"/>
                <c:pt idx="0">
                  <c:v>能勢町</c:v>
                </c:pt>
                <c:pt idx="1">
                  <c:v>此花区</c:v>
                </c:pt>
                <c:pt idx="2">
                  <c:v>島本町</c:v>
                </c:pt>
                <c:pt idx="3">
                  <c:v>大正区</c:v>
                </c:pt>
                <c:pt idx="4">
                  <c:v>豊能町</c:v>
                </c:pt>
                <c:pt idx="5">
                  <c:v>岬町</c:v>
                </c:pt>
                <c:pt idx="6">
                  <c:v>太子町</c:v>
                </c:pt>
                <c:pt idx="7">
                  <c:v>堺市中区</c:v>
                </c:pt>
                <c:pt idx="8">
                  <c:v>西淀川区</c:v>
                </c:pt>
                <c:pt idx="9">
                  <c:v>堺市堺区</c:v>
                </c:pt>
                <c:pt idx="10">
                  <c:v>池田市</c:v>
                </c:pt>
                <c:pt idx="11">
                  <c:v>岸和田市</c:v>
                </c:pt>
                <c:pt idx="12">
                  <c:v>堺市</c:v>
                </c:pt>
                <c:pt idx="13">
                  <c:v>箕面市</c:v>
                </c:pt>
                <c:pt idx="14">
                  <c:v>泉大津市</c:v>
                </c:pt>
                <c:pt idx="15">
                  <c:v>城東区</c:v>
                </c:pt>
                <c:pt idx="16">
                  <c:v>阪南市</c:v>
                </c:pt>
                <c:pt idx="17">
                  <c:v>堺市東区</c:v>
                </c:pt>
                <c:pt idx="18">
                  <c:v>高槻市</c:v>
                </c:pt>
                <c:pt idx="19">
                  <c:v>茨木市</c:v>
                </c:pt>
                <c:pt idx="20">
                  <c:v>堺市西区</c:v>
                </c:pt>
                <c:pt idx="21">
                  <c:v>千早赤阪村</c:v>
                </c:pt>
                <c:pt idx="22">
                  <c:v>羽曳野市</c:v>
                </c:pt>
                <c:pt idx="23">
                  <c:v>福島区</c:v>
                </c:pt>
                <c:pt idx="24">
                  <c:v>浪速区</c:v>
                </c:pt>
                <c:pt idx="25">
                  <c:v>河南町</c:v>
                </c:pt>
                <c:pt idx="26">
                  <c:v>北区</c:v>
                </c:pt>
                <c:pt idx="27">
                  <c:v>中央区</c:v>
                </c:pt>
                <c:pt idx="28">
                  <c:v>堺市北区</c:v>
                </c:pt>
                <c:pt idx="29">
                  <c:v>淀川区</c:v>
                </c:pt>
                <c:pt idx="30">
                  <c:v>摂津市</c:v>
                </c:pt>
                <c:pt idx="31">
                  <c:v>堺市美原区</c:v>
                </c:pt>
                <c:pt idx="32">
                  <c:v>交野市</c:v>
                </c:pt>
                <c:pt idx="33">
                  <c:v>富田林市</c:v>
                </c:pt>
                <c:pt idx="34">
                  <c:v>住之江区</c:v>
                </c:pt>
                <c:pt idx="35">
                  <c:v>吹田市</c:v>
                </c:pt>
                <c:pt idx="36">
                  <c:v>守口市</c:v>
                </c:pt>
                <c:pt idx="37">
                  <c:v>忠岡町</c:v>
                </c:pt>
                <c:pt idx="38">
                  <c:v>都島区</c:v>
                </c:pt>
                <c:pt idx="39">
                  <c:v>和泉市</c:v>
                </c:pt>
                <c:pt idx="40">
                  <c:v>堺市南区</c:v>
                </c:pt>
                <c:pt idx="41">
                  <c:v>東淀川区</c:v>
                </c:pt>
                <c:pt idx="42">
                  <c:v>港区</c:v>
                </c:pt>
                <c:pt idx="43">
                  <c:v>大阪市</c:v>
                </c:pt>
                <c:pt idx="44">
                  <c:v>四條畷市</c:v>
                </c:pt>
                <c:pt idx="45">
                  <c:v>高石市</c:v>
                </c:pt>
                <c:pt idx="46">
                  <c:v>大東市</c:v>
                </c:pt>
                <c:pt idx="47">
                  <c:v>枚方市</c:v>
                </c:pt>
                <c:pt idx="48">
                  <c:v>西成区</c:v>
                </c:pt>
                <c:pt idx="49">
                  <c:v>生野区</c:v>
                </c:pt>
                <c:pt idx="50">
                  <c:v>鶴見区</c:v>
                </c:pt>
                <c:pt idx="51">
                  <c:v>東大阪市</c:v>
                </c:pt>
                <c:pt idx="52">
                  <c:v>東成区</c:v>
                </c:pt>
                <c:pt idx="53">
                  <c:v>豊中市</c:v>
                </c:pt>
                <c:pt idx="54">
                  <c:v>田尻町</c:v>
                </c:pt>
                <c:pt idx="55">
                  <c:v>寝屋川市</c:v>
                </c:pt>
                <c:pt idx="56">
                  <c:v>天王寺区</c:v>
                </c:pt>
                <c:pt idx="57">
                  <c:v>貝塚市</c:v>
                </c:pt>
                <c:pt idx="58">
                  <c:v>旭区</c:v>
                </c:pt>
                <c:pt idx="59">
                  <c:v>泉佐野市</c:v>
                </c:pt>
                <c:pt idx="60">
                  <c:v>大阪狭山市</c:v>
                </c:pt>
                <c:pt idx="61">
                  <c:v>西区</c:v>
                </c:pt>
                <c:pt idx="62">
                  <c:v>熊取町</c:v>
                </c:pt>
                <c:pt idx="63">
                  <c:v>門真市</c:v>
                </c:pt>
                <c:pt idx="64">
                  <c:v>平野区</c:v>
                </c:pt>
                <c:pt idx="65">
                  <c:v>阿倍野区</c:v>
                </c:pt>
                <c:pt idx="66">
                  <c:v>河内長野市</c:v>
                </c:pt>
                <c:pt idx="67">
                  <c:v>泉南市</c:v>
                </c:pt>
                <c:pt idx="68">
                  <c:v>住吉区</c:v>
                </c:pt>
                <c:pt idx="69">
                  <c:v>東住吉区</c:v>
                </c:pt>
                <c:pt idx="70">
                  <c:v>松原市</c:v>
                </c:pt>
                <c:pt idx="71">
                  <c:v>藤井寺市</c:v>
                </c:pt>
                <c:pt idx="72">
                  <c:v>柏原市</c:v>
                </c:pt>
                <c:pt idx="73">
                  <c:v>八尾市</c:v>
                </c:pt>
              </c:strCache>
            </c:strRef>
          </c:cat>
          <c:val>
            <c:numRef>
              <c:f>市区町村別_件数及び割合!$P$6:$P$79</c:f>
              <c:numCache>
                <c:formatCode>0.0%</c:formatCode>
                <c:ptCount val="74"/>
                <c:pt idx="0">
                  <c:v>0.48044597665653099</c:v>
                </c:pt>
                <c:pt idx="1">
                  <c:v>0.45592559877761513</c:v>
                </c:pt>
                <c:pt idx="2">
                  <c:v>0.44677579548882562</c:v>
                </c:pt>
                <c:pt idx="3">
                  <c:v>0.43703896849451912</c:v>
                </c:pt>
                <c:pt idx="4">
                  <c:v>0.43590199614240982</c:v>
                </c:pt>
                <c:pt idx="5">
                  <c:v>0.43464052541659032</c:v>
                </c:pt>
                <c:pt idx="6">
                  <c:v>0.43439864585003968</c:v>
                </c:pt>
                <c:pt idx="7">
                  <c:v>0.43230044820098384</c:v>
                </c:pt>
                <c:pt idx="8">
                  <c:v>0.43050598820634117</c:v>
                </c:pt>
                <c:pt idx="9">
                  <c:v>0.43008897189385537</c:v>
                </c:pt>
                <c:pt idx="10">
                  <c:v>0.42678234008932314</c:v>
                </c:pt>
                <c:pt idx="11">
                  <c:v>0.42307420136203061</c:v>
                </c:pt>
                <c:pt idx="12">
                  <c:v>0.4228154890864948</c:v>
                </c:pt>
                <c:pt idx="13">
                  <c:v>0.4220462731083347</c:v>
                </c:pt>
                <c:pt idx="14">
                  <c:v>0.41941642531109607</c:v>
                </c:pt>
                <c:pt idx="15">
                  <c:v>0.41848848036863601</c:v>
                </c:pt>
                <c:pt idx="16">
                  <c:v>0.41732390033043465</c:v>
                </c:pt>
                <c:pt idx="17">
                  <c:v>0.41654490480890077</c:v>
                </c:pt>
                <c:pt idx="18">
                  <c:v>0.41608734380189627</c:v>
                </c:pt>
                <c:pt idx="19">
                  <c:v>0.41590865736473093</c:v>
                </c:pt>
                <c:pt idx="20">
                  <c:v>0.41585764152023202</c:v>
                </c:pt>
                <c:pt idx="21">
                  <c:v>0.41579893167675347</c:v>
                </c:pt>
                <c:pt idx="22">
                  <c:v>0.41507863715218585</c:v>
                </c:pt>
                <c:pt idx="23">
                  <c:v>0.41312184848358036</c:v>
                </c:pt>
                <c:pt idx="24">
                  <c:v>0.41309531535699745</c:v>
                </c:pt>
                <c:pt idx="25">
                  <c:v>0.41213697402979826</c:v>
                </c:pt>
                <c:pt idx="26">
                  <c:v>0.41209814638496162</c:v>
                </c:pt>
                <c:pt idx="27">
                  <c:v>0.4108685398390417</c:v>
                </c:pt>
                <c:pt idx="28">
                  <c:v>0.41029897893516681</c:v>
                </c:pt>
                <c:pt idx="29">
                  <c:v>0.40976681593136938</c:v>
                </c:pt>
                <c:pt idx="30">
                  <c:v>0.40924363269888753</c:v>
                </c:pt>
                <c:pt idx="31">
                  <c:v>0.4091406832556706</c:v>
                </c:pt>
                <c:pt idx="32">
                  <c:v>0.40828490970077719</c:v>
                </c:pt>
                <c:pt idx="33">
                  <c:v>0.40750587732494759</c:v>
                </c:pt>
                <c:pt idx="34">
                  <c:v>0.40722424355491343</c:v>
                </c:pt>
                <c:pt idx="35">
                  <c:v>0.40697357175012477</c:v>
                </c:pt>
                <c:pt idx="36">
                  <c:v>0.40663404857448759</c:v>
                </c:pt>
                <c:pt idx="37">
                  <c:v>0.40594009212978488</c:v>
                </c:pt>
                <c:pt idx="38">
                  <c:v>0.40420429910927352</c:v>
                </c:pt>
                <c:pt idx="39">
                  <c:v>0.40360089583601938</c:v>
                </c:pt>
                <c:pt idx="40">
                  <c:v>0.40336473714015536</c:v>
                </c:pt>
                <c:pt idx="41">
                  <c:v>0.40189925607314009</c:v>
                </c:pt>
                <c:pt idx="42">
                  <c:v>0.40140630275457556</c:v>
                </c:pt>
                <c:pt idx="43">
                  <c:v>0.40108370741741278</c:v>
                </c:pt>
                <c:pt idx="44">
                  <c:v>0.40056504893919259</c:v>
                </c:pt>
                <c:pt idx="45">
                  <c:v>0.40012354721141524</c:v>
                </c:pt>
                <c:pt idx="46">
                  <c:v>0.39962458054613886</c:v>
                </c:pt>
                <c:pt idx="47">
                  <c:v>0.39935948898308399</c:v>
                </c:pt>
                <c:pt idx="48">
                  <c:v>0.39823717308620316</c:v>
                </c:pt>
                <c:pt idx="49">
                  <c:v>0.39799136892615627</c:v>
                </c:pt>
                <c:pt idx="50">
                  <c:v>0.39798099060370762</c:v>
                </c:pt>
                <c:pt idx="51">
                  <c:v>0.39668272574169694</c:v>
                </c:pt>
                <c:pt idx="52">
                  <c:v>0.39596244928959196</c:v>
                </c:pt>
                <c:pt idx="53">
                  <c:v>0.39530135983857956</c:v>
                </c:pt>
                <c:pt idx="54">
                  <c:v>0.39435632294175299</c:v>
                </c:pt>
                <c:pt idx="55">
                  <c:v>0.39227106303160603</c:v>
                </c:pt>
                <c:pt idx="56">
                  <c:v>0.39217691408792027</c:v>
                </c:pt>
                <c:pt idx="57">
                  <c:v>0.39093220182784999</c:v>
                </c:pt>
                <c:pt idx="58">
                  <c:v>0.39088721347213473</c:v>
                </c:pt>
                <c:pt idx="59">
                  <c:v>0.39038330792650999</c:v>
                </c:pt>
                <c:pt idx="60">
                  <c:v>0.39021544396234237</c:v>
                </c:pt>
                <c:pt idx="61">
                  <c:v>0.39011755466353892</c:v>
                </c:pt>
                <c:pt idx="62">
                  <c:v>0.38968438589859916</c:v>
                </c:pt>
                <c:pt idx="63">
                  <c:v>0.38894922461227766</c:v>
                </c:pt>
                <c:pt idx="64">
                  <c:v>0.38149961773939289</c:v>
                </c:pt>
                <c:pt idx="65">
                  <c:v>0.38147461448426051</c:v>
                </c:pt>
                <c:pt idx="66">
                  <c:v>0.38076218335403111</c:v>
                </c:pt>
                <c:pt idx="67">
                  <c:v>0.37964740805523878</c:v>
                </c:pt>
                <c:pt idx="68">
                  <c:v>0.3770937987566661</c:v>
                </c:pt>
                <c:pt idx="69">
                  <c:v>0.37483388533429413</c:v>
                </c:pt>
                <c:pt idx="70">
                  <c:v>0.36920708305728978</c:v>
                </c:pt>
                <c:pt idx="71">
                  <c:v>0.36866997660433887</c:v>
                </c:pt>
                <c:pt idx="72">
                  <c:v>0.36270951760069348</c:v>
                </c:pt>
                <c:pt idx="73">
                  <c:v>0.36070618892960821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6FA-974F-7E93BF9C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753728"/>
        <c:axId val="44682905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391885554899179"/>
                  <c:y val="-0.87982589370837194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9-46FA-974F-7E93BF9CC8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市区町村別_件数及び割合!$S$6:$S$79</c:f>
              <c:numCache>
                <c:formatCode>0.0%</c:formatCode>
                <c:ptCount val="74"/>
                <c:pt idx="0">
                  <c:v>0.41309659431360696</c:v>
                </c:pt>
                <c:pt idx="1">
                  <c:v>0.41309659431360696</c:v>
                </c:pt>
                <c:pt idx="2">
                  <c:v>0.41309659431360696</c:v>
                </c:pt>
                <c:pt idx="3">
                  <c:v>0.41309659431360696</c:v>
                </c:pt>
                <c:pt idx="4">
                  <c:v>0.41309659431360696</c:v>
                </c:pt>
                <c:pt idx="5">
                  <c:v>0.41309659431360696</c:v>
                </c:pt>
                <c:pt idx="6">
                  <c:v>0.41309659431360696</c:v>
                </c:pt>
                <c:pt idx="7">
                  <c:v>0.41309659431360696</c:v>
                </c:pt>
                <c:pt idx="8">
                  <c:v>0.41309659431360696</c:v>
                </c:pt>
                <c:pt idx="9">
                  <c:v>0.41309659431360696</c:v>
                </c:pt>
                <c:pt idx="10">
                  <c:v>0.41309659431360696</c:v>
                </c:pt>
                <c:pt idx="11">
                  <c:v>0.41309659431360696</c:v>
                </c:pt>
                <c:pt idx="12">
                  <c:v>0.41309659431360696</c:v>
                </c:pt>
                <c:pt idx="13">
                  <c:v>0.41309659431360696</c:v>
                </c:pt>
                <c:pt idx="14">
                  <c:v>0.41309659431360696</c:v>
                </c:pt>
                <c:pt idx="15">
                  <c:v>0.41309659431360696</c:v>
                </c:pt>
                <c:pt idx="16">
                  <c:v>0.41309659431360696</c:v>
                </c:pt>
                <c:pt idx="17">
                  <c:v>0.41309659431360696</c:v>
                </c:pt>
                <c:pt idx="18">
                  <c:v>0.41309659431360696</c:v>
                </c:pt>
                <c:pt idx="19">
                  <c:v>0.41309659431360696</c:v>
                </c:pt>
                <c:pt idx="20">
                  <c:v>0.41309659431360696</c:v>
                </c:pt>
                <c:pt idx="21">
                  <c:v>0.41309659431360696</c:v>
                </c:pt>
                <c:pt idx="22">
                  <c:v>0.41309659431360696</c:v>
                </c:pt>
                <c:pt idx="23">
                  <c:v>0.41309659431360696</c:v>
                </c:pt>
                <c:pt idx="24">
                  <c:v>0.41309659431360696</c:v>
                </c:pt>
                <c:pt idx="25">
                  <c:v>0.41309659431360696</c:v>
                </c:pt>
                <c:pt idx="26">
                  <c:v>0.41309659431360696</c:v>
                </c:pt>
                <c:pt idx="27">
                  <c:v>0.41309659431360696</c:v>
                </c:pt>
                <c:pt idx="28">
                  <c:v>0.41309659431360696</c:v>
                </c:pt>
                <c:pt idx="29">
                  <c:v>0.41309659431360696</c:v>
                </c:pt>
                <c:pt idx="30">
                  <c:v>0.41309659431360696</c:v>
                </c:pt>
                <c:pt idx="31">
                  <c:v>0.41309659431360696</c:v>
                </c:pt>
                <c:pt idx="32">
                  <c:v>0.41309659431360696</c:v>
                </c:pt>
                <c:pt idx="33">
                  <c:v>0.41309659431360696</c:v>
                </c:pt>
                <c:pt idx="34">
                  <c:v>0.41309659431360696</c:v>
                </c:pt>
                <c:pt idx="35">
                  <c:v>0.41309659431360696</c:v>
                </c:pt>
                <c:pt idx="36">
                  <c:v>0.41309659431360696</c:v>
                </c:pt>
                <c:pt idx="37">
                  <c:v>0.41309659431360696</c:v>
                </c:pt>
                <c:pt idx="38">
                  <c:v>0.41309659431360696</c:v>
                </c:pt>
                <c:pt idx="39">
                  <c:v>0.41309659431360696</c:v>
                </c:pt>
                <c:pt idx="40">
                  <c:v>0.41309659431360696</c:v>
                </c:pt>
                <c:pt idx="41">
                  <c:v>0.41309659431360696</c:v>
                </c:pt>
                <c:pt idx="42">
                  <c:v>0.41309659431360696</c:v>
                </c:pt>
                <c:pt idx="43">
                  <c:v>0.41309659431360696</c:v>
                </c:pt>
                <c:pt idx="44">
                  <c:v>0.41309659431360696</c:v>
                </c:pt>
                <c:pt idx="45">
                  <c:v>0.41309659431360696</c:v>
                </c:pt>
                <c:pt idx="46">
                  <c:v>0.41309659431360696</c:v>
                </c:pt>
                <c:pt idx="47">
                  <c:v>0.41309659431360696</c:v>
                </c:pt>
                <c:pt idx="48">
                  <c:v>0.41309659431360696</c:v>
                </c:pt>
                <c:pt idx="49">
                  <c:v>0.41309659431360696</c:v>
                </c:pt>
                <c:pt idx="50">
                  <c:v>0.41309659431360696</c:v>
                </c:pt>
                <c:pt idx="51">
                  <c:v>0.41309659431360696</c:v>
                </c:pt>
                <c:pt idx="52">
                  <c:v>0.41309659431360696</c:v>
                </c:pt>
                <c:pt idx="53">
                  <c:v>0.41309659431360696</c:v>
                </c:pt>
                <c:pt idx="54">
                  <c:v>0.41309659431360696</c:v>
                </c:pt>
                <c:pt idx="55">
                  <c:v>0.41309659431360696</c:v>
                </c:pt>
                <c:pt idx="56">
                  <c:v>0.41309659431360696</c:v>
                </c:pt>
                <c:pt idx="57">
                  <c:v>0.41309659431360696</c:v>
                </c:pt>
                <c:pt idx="58">
                  <c:v>0.41309659431360696</c:v>
                </c:pt>
                <c:pt idx="59">
                  <c:v>0.41309659431360696</c:v>
                </c:pt>
                <c:pt idx="60">
                  <c:v>0.41309659431360696</c:v>
                </c:pt>
                <c:pt idx="61">
                  <c:v>0.41309659431360696</c:v>
                </c:pt>
                <c:pt idx="62">
                  <c:v>0.41309659431360696</c:v>
                </c:pt>
                <c:pt idx="63">
                  <c:v>0.41309659431360696</c:v>
                </c:pt>
                <c:pt idx="64">
                  <c:v>0.41309659431360696</c:v>
                </c:pt>
                <c:pt idx="65">
                  <c:v>0.41309659431360696</c:v>
                </c:pt>
                <c:pt idx="66">
                  <c:v>0.41309659431360696</c:v>
                </c:pt>
                <c:pt idx="67">
                  <c:v>0.41309659431360696</c:v>
                </c:pt>
                <c:pt idx="68">
                  <c:v>0.41309659431360696</c:v>
                </c:pt>
                <c:pt idx="69">
                  <c:v>0.41309659431360696</c:v>
                </c:pt>
                <c:pt idx="70">
                  <c:v>0.41309659431360696</c:v>
                </c:pt>
                <c:pt idx="71">
                  <c:v>0.41309659431360696</c:v>
                </c:pt>
                <c:pt idx="72">
                  <c:v>0.41309659431360696</c:v>
                </c:pt>
                <c:pt idx="73">
                  <c:v>0.41309659431360696</c:v>
                </c:pt>
              </c:numCache>
            </c:numRef>
          </c:xVal>
          <c:yVal>
            <c:numRef>
              <c:f>市区町村別_件数及び割合!$T$6:$T$79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6FA-974F-7E93BF9C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30208"/>
        <c:axId val="446829632"/>
      </c:scatterChart>
      <c:catAx>
        <c:axId val="4477537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6829056"/>
        <c:crosses val="autoZero"/>
        <c:auto val="1"/>
        <c:lblAlgn val="ctr"/>
        <c:lblOffset val="100"/>
        <c:noMultiLvlLbl val="0"/>
      </c:catAx>
      <c:valAx>
        <c:axId val="446829056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753728"/>
        <c:crosses val="autoZero"/>
        <c:crossBetween val="between"/>
      </c:valAx>
      <c:valAx>
        <c:axId val="4468296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46830208"/>
        <c:crosses val="max"/>
        <c:crossBetween val="midCat"/>
      </c:valAx>
      <c:valAx>
        <c:axId val="44683020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4468296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302557</xdr:colOff>
      <xdr:row>18</xdr:row>
      <xdr:rowOff>42020</xdr:rowOff>
    </xdr:from>
    <xdr:to>
      <xdr:col>18</xdr:col>
      <xdr:colOff>490817</xdr:colOff>
      <xdr:row>43</xdr:row>
      <xdr:rowOff>116541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99060</xdr:colOff>
      <xdr:row>3</xdr:row>
      <xdr:rowOff>198120</xdr:rowOff>
    </xdr:from>
    <xdr:to>
      <xdr:col>19</xdr:col>
      <xdr:colOff>30480</xdr:colOff>
      <xdr:row>7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CFFBDEE-6901-4CAA-84B6-1FBAE2DAA440}"/>
            </a:ext>
          </a:extLst>
        </xdr:cNvPr>
        <xdr:cNvSpPr/>
      </xdr:nvSpPr>
      <xdr:spPr>
        <a:xfrm>
          <a:off x="8816340" y="876300"/>
          <a:ext cx="4869180" cy="108204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順位</a:t>
          </a:r>
          <a:r>
            <a:rPr kumimoji="1" lang="en-US" altLang="ja-JP" sz="1100"/>
            <a:t>1</a:t>
          </a:r>
          <a:r>
            <a:rPr kumimoji="1" lang="ja-JP" altLang="en-US" sz="1100"/>
            <a:t>位、</a:t>
          </a:r>
          <a:r>
            <a:rPr kumimoji="1" lang="en-US" altLang="ja-JP" sz="1100"/>
            <a:t>2</a:t>
          </a:r>
          <a:r>
            <a:rPr kumimoji="1" lang="ja-JP" altLang="en-US" sz="1100"/>
            <a:t>位は、昨年度には見られなかった疾病がランクインしております。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106680</xdr:rowOff>
    </xdr:from>
    <xdr:to>
      <xdr:col>24</xdr:col>
      <xdr:colOff>563880</xdr:colOff>
      <xdr:row>4</xdr:row>
      <xdr:rowOff>175260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CDECC33-E9E4-4785-A32E-F91E690C1DD6}"/>
            </a:ext>
          </a:extLst>
        </xdr:cNvPr>
        <xdr:cNvSpPr/>
      </xdr:nvSpPr>
      <xdr:spPr>
        <a:xfrm>
          <a:off x="13853160" y="106680"/>
          <a:ext cx="5242560" cy="11049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本シートは、広域連合全体基準で上位</a:t>
          </a:r>
          <a:r>
            <a:rPr kumimoji="1" lang="en-US" altLang="ja-JP" sz="1100"/>
            <a:t>5</a:t>
          </a:r>
          <a:r>
            <a:rPr kumimoji="1" lang="ja-JP" altLang="en-US" sz="1100"/>
            <a:t>位の疾病を見る表です。</a:t>
          </a:r>
          <a:endParaRPr kumimoji="1" lang="en-US" altLang="ja-JP" sz="1100"/>
        </a:p>
        <a:p>
          <a:pPr algn="l"/>
          <a:r>
            <a:rPr kumimoji="1" lang="ja-JP" altLang="en-US" sz="1100"/>
            <a:t>シート：高額レセ疾病傾向</a:t>
          </a:r>
          <a:r>
            <a:rPr kumimoji="1" lang="en-US" altLang="ja-JP" sz="1100"/>
            <a:t>(</a:t>
          </a:r>
          <a:r>
            <a:rPr kumimoji="1" lang="ja-JP" altLang="en-US" sz="1100"/>
            <a:t>患者一人当たり医療費順</a:t>
          </a:r>
          <a:r>
            <a:rPr kumimoji="1" lang="en-US" altLang="ja-JP" sz="1100"/>
            <a:t>)</a:t>
          </a:r>
        </a:p>
        <a:p>
          <a:pPr algn="l"/>
          <a:r>
            <a:rPr kumimoji="1" lang="ja-JP" altLang="en-US" sz="1100"/>
            <a:t>と同様に、</a:t>
          </a:r>
          <a:endParaRPr kumimoji="1" lang="en-US" altLang="ja-JP" sz="1100"/>
        </a:p>
        <a:p>
          <a:pPr algn="l"/>
          <a:r>
            <a:rPr kumimoji="1" lang="ja-JP" altLang="en-US" sz="1100"/>
            <a:t>順位</a:t>
          </a:r>
          <a:r>
            <a:rPr kumimoji="1" lang="en-US" altLang="ja-JP" sz="1100"/>
            <a:t>1</a:t>
          </a:r>
          <a:r>
            <a:rPr kumimoji="1" lang="ja-JP" altLang="en-US" sz="1100"/>
            <a:t>位、</a:t>
          </a:r>
          <a:r>
            <a:rPr kumimoji="1" lang="en-US" altLang="ja-JP" sz="1100"/>
            <a:t>2</a:t>
          </a:r>
          <a:r>
            <a:rPr kumimoji="1" lang="ja-JP" altLang="en-US" sz="1100"/>
            <a:t>位は、昨年度には見られなかった疾病がランクインしております。</a:t>
          </a:r>
          <a:endParaRPr kumimoji="1" lang="en-US" altLang="ja-JP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175260</xdr:colOff>
      <xdr:row>1</xdr:row>
      <xdr:rowOff>7620</xdr:rowOff>
    </xdr:from>
    <xdr:to>
      <xdr:col>25</xdr:col>
      <xdr:colOff>480060</xdr:colOff>
      <xdr:row>4</xdr:row>
      <xdr:rowOff>228600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1B536AC-7898-4F9D-8369-113CF6B44632}"/>
            </a:ext>
          </a:extLst>
        </xdr:cNvPr>
        <xdr:cNvSpPr/>
      </xdr:nvSpPr>
      <xdr:spPr>
        <a:xfrm>
          <a:off x="13479780" y="213360"/>
          <a:ext cx="5242560" cy="105156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本シートは、広域連合全体基準で上位</a:t>
          </a:r>
          <a:r>
            <a:rPr kumimoji="1" lang="en-US" altLang="ja-JP" sz="1100"/>
            <a:t>5</a:t>
          </a:r>
          <a:r>
            <a:rPr kumimoji="1" lang="ja-JP" altLang="en-US" sz="1100"/>
            <a:t>位の疾病を見る表です。</a:t>
          </a:r>
          <a:endParaRPr kumimoji="1" lang="en-US" altLang="ja-JP" sz="1100"/>
        </a:p>
        <a:p>
          <a:pPr algn="l"/>
          <a:r>
            <a:rPr kumimoji="1" lang="ja-JP" altLang="en-US" sz="1100"/>
            <a:t>シート：高額レセ疾病傾向</a:t>
          </a:r>
          <a:r>
            <a:rPr kumimoji="1" lang="en-US" altLang="ja-JP" sz="1100"/>
            <a:t>(</a:t>
          </a:r>
          <a:r>
            <a:rPr kumimoji="1" lang="ja-JP" altLang="en-US" sz="1100"/>
            <a:t>患者一人当たり医療費順</a:t>
          </a:r>
          <a:r>
            <a:rPr kumimoji="1" lang="en-US" altLang="ja-JP" sz="1100"/>
            <a:t>)</a:t>
          </a:r>
        </a:p>
        <a:p>
          <a:pPr algn="l"/>
          <a:r>
            <a:rPr kumimoji="1" lang="ja-JP" altLang="en-US" sz="1100"/>
            <a:t>と同様に、</a:t>
          </a:r>
          <a:endParaRPr kumimoji="1" lang="en-US" altLang="ja-JP" sz="1100"/>
        </a:p>
        <a:p>
          <a:pPr algn="l"/>
          <a:r>
            <a:rPr kumimoji="1" lang="ja-JP" altLang="en-US" sz="1100"/>
            <a:t>順位</a:t>
          </a:r>
          <a:r>
            <a:rPr kumimoji="1" lang="en-US" altLang="ja-JP" sz="1100"/>
            <a:t>1</a:t>
          </a:r>
          <a:r>
            <a:rPr kumimoji="1" lang="ja-JP" altLang="en-US" sz="1100"/>
            <a:t>位、</a:t>
          </a:r>
          <a:r>
            <a:rPr kumimoji="1" lang="en-US" altLang="ja-JP" sz="1100"/>
            <a:t>2</a:t>
          </a:r>
          <a:r>
            <a:rPr kumimoji="1" lang="ja-JP" altLang="en-US" sz="1100"/>
            <a:t>位は、昨年度には見られなかった疾病がランクインしております。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563880</xdr:colOff>
      <xdr:row>18</xdr:row>
      <xdr:rowOff>7620</xdr:rowOff>
    </xdr:from>
    <xdr:to>
      <xdr:col>14</xdr:col>
      <xdr:colOff>578220</xdr:colOff>
      <xdr:row>80</xdr:row>
      <xdr:rowOff>97414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C568D2A-C9D9-497D-980C-8AA089C03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59"/>
        <a:stretch/>
      </xdr:blipFill>
      <xdr:spPr>
        <a:xfrm>
          <a:off x="1028700" y="3025140"/>
          <a:ext cx="7200000" cy="10483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101832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88BF474-D7AC-438C-9929-14E3FEA7CD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912"/>
        <a:stretch/>
      </xdr:blipFill>
      <xdr:spPr>
        <a:xfrm>
          <a:off x="1036320" y="3017520"/>
          <a:ext cx="6840000" cy="104955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11464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51166A-F880-476F-B770-63BFB354A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145"/>
        <a:stretch/>
      </xdr:blipFill>
      <xdr:spPr>
        <a:xfrm>
          <a:off x="1036320" y="3017520"/>
          <a:ext cx="6840000" cy="104051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11464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015CC8E-93A6-4614-9CB2-92E1D31371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72146"/>
        <a:stretch/>
      </xdr:blipFill>
      <xdr:spPr>
        <a:xfrm>
          <a:off x="1036320" y="3017520"/>
          <a:ext cx="6840000" cy="1040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tabSelected="1" zoomScaleNormal="100" zoomScaleSheetLayoutView="100" workbookViewId="0"/>
  </sheetViews>
  <sheetFormatPr defaultColWidth="9" defaultRowHeight="13.5"/>
  <cols>
    <col min="1" max="1" width="4.625" style="6" customWidth="1"/>
    <col min="2" max="2" width="4.5" style="12" bestFit="1" customWidth="1"/>
    <col min="3" max="3" width="2.25" style="6" customWidth="1"/>
    <col min="4" max="4" width="32.625" style="6" customWidth="1"/>
    <col min="5" max="18" width="10.125" style="6" customWidth="1"/>
    <col min="19" max="16384" width="9" style="6"/>
  </cols>
  <sheetData>
    <row r="1" spans="1:20" ht="16.5" customHeight="1">
      <c r="A1" s="4" t="s">
        <v>334</v>
      </c>
      <c r="B1" s="4"/>
      <c r="C1" s="5"/>
      <c r="D1" s="5"/>
    </row>
    <row r="2" spans="1:20" ht="16.5" customHeight="1" thickBot="1">
      <c r="A2" s="4" t="s">
        <v>356</v>
      </c>
      <c r="B2" s="4"/>
      <c r="C2" s="5"/>
      <c r="D2" s="5"/>
    </row>
    <row r="3" spans="1:20" ht="24" customHeight="1">
      <c r="B3" s="274"/>
      <c r="C3" s="275"/>
      <c r="D3" s="276"/>
      <c r="E3" s="25">
        <v>43556</v>
      </c>
      <c r="F3" s="25">
        <v>43586</v>
      </c>
      <c r="G3" s="25">
        <v>43617</v>
      </c>
      <c r="H3" s="25">
        <v>43647</v>
      </c>
      <c r="I3" s="25">
        <v>43678</v>
      </c>
      <c r="J3" s="25">
        <v>43709</v>
      </c>
      <c r="K3" s="25">
        <v>43739</v>
      </c>
      <c r="L3" s="25">
        <v>43770</v>
      </c>
      <c r="M3" s="25">
        <v>43800</v>
      </c>
      <c r="N3" s="25">
        <v>43831</v>
      </c>
      <c r="O3" s="25">
        <v>43862</v>
      </c>
      <c r="P3" s="25">
        <v>43891</v>
      </c>
      <c r="Q3" s="13">
        <v>12</v>
      </c>
      <c r="R3" s="14">
        <v>12</v>
      </c>
    </row>
    <row r="4" spans="1:20" ht="24" customHeight="1">
      <c r="B4" s="15" t="s">
        <v>83</v>
      </c>
      <c r="C4" s="209" t="s">
        <v>82</v>
      </c>
      <c r="D4" s="17"/>
      <c r="E4" s="113">
        <v>2777277</v>
      </c>
      <c r="F4" s="113">
        <v>2707716</v>
      </c>
      <c r="G4" s="113">
        <v>2701116</v>
      </c>
      <c r="H4" s="113">
        <v>2801363</v>
      </c>
      <c r="I4" s="113">
        <v>2677370</v>
      </c>
      <c r="J4" s="113">
        <v>2717711</v>
      </c>
      <c r="K4" s="113">
        <v>2779478</v>
      </c>
      <c r="L4" s="113">
        <v>2764032</v>
      </c>
      <c r="M4" s="113">
        <v>2813556</v>
      </c>
      <c r="N4" s="113">
        <v>2662411</v>
      </c>
      <c r="O4" s="113">
        <v>2628343</v>
      </c>
      <c r="P4" s="113">
        <v>2667444</v>
      </c>
      <c r="Q4" s="114">
        <v>2724818.0833333335</v>
      </c>
      <c r="R4" s="115">
        <v>32697817</v>
      </c>
    </row>
    <row r="5" spans="1:20" ht="24" customHeight="1">
      <c r="B5" s="15" t="s">
        <v>81</v>
      </c>
      <c r="C5" s="209" t="s">
        <v>80</v>
      </c>
      <c r="D5" s="17"/>
      <c r="E5" s="113">
        <v>39936</v>
      </c>
      <c r="F5" s="113">
        <v>41576</v>
      </c>
      <c r="G5" s="113">
        <v>39376</v>
      </c>
      <c r="H5" s="113">
        <v>42218</v>
      </c>
      <c r="I5" s="113">
        <v>41838</v>
      </c>
      <c r="J5" s="113">
        <v>39380</v>
      </c>
      <c r="K5" s="113">
        <v>42513</v>
      </c>
      <c r="L5" s="113">
        <v>40791</v>
      </c>
      <c r="M5" s="113">
        <v>42746</v>
      </c>
      <c r="N5" s="113">
        <v>43801</v>
      </c>
      <c r="O5" s="113">
        <v>40289</v>
      </c>
      <c r="P5" s="113">
        <v>42597</v>
      </c>
      <c r="Q5" s="114">
        <v>41421.75</v>
      </c>
      <c r="R5" s="115">
        <v>497061</v>
      </c>
    </row>
    <row r="6" spans="1:20" ht="24" customHeight="1">
      <c r="B6" s="15" t="s">
        <v>79</v>
      </c>
      <c r="C6" s="210" t="s">
        <v>378</v>
      </c>
      <c r="D6" s="17"/>
      <c r="E6" s="258">
        <v>1.4379552345696883E-2</v>
      </c>
      <c r="F6" s="258">
        <v>1.5354638374186953E-2</v>
      </c>
      <c r="G6" s="258">
        <v>1.457767826335485E-2</v>
      </c>
      <c r="H6" s="258">
        <v>1.507052102851362E-2</v>
      </c>
      <c r="I6" s="258">
        <v>1.5626529019149391E-2</v>
      </c>
      <c r="J6" s="258">
        <v>1.4490135264566394E-2</v>
      </c>
      <c r="K6" s="258">
        <v>1.5295318041733017E-2</v>
      </c>
      <c r="L6" s="258">
        <v>1.47577886218394E-2</v>
      </c>
      <c r="M6" s="258">
        <v>1.5192873360260113E-2</v>
      </c>
      <c r="N6" s="258">
        <v>1.6451629744618692E-2</v>
      </c>
      <c r="O6" s="258">
        <v>1.5328669051185481E-2</v>
      </c>
      <c r="P6" s="258">
        <v>1.5969219972378053E-2</v>
      </c>
      <c r="Q6" s="259">
        <v>1.5201657040284982E-2</v>
      </c>
      <c r="R6" s="117"/>
    </row>
    <row r="7" spans="1:20" ht="24" customHeight="1">
      <c r="B7" s="18" t="s">
        <v>78</v>
      </c>
      <c r="C7" s="211" t="s">
        <v>77</v>
      </c>
      <c r="D7" s="19"/>
      <c r="E7" s="118">
        <v>92591176150</v>
      </c>
      <c r="F7" s="118">
        <v>91171874080</v>
      </c>
      <c r="G7" s="118">
        <v>89468043180</v>
      </c>
      <c r="H7" s="118">
        <v>95399997310</v>
      </c>
      <c r="I7" s="118">
        <v>91503991840</v>
      </c>
      <c r="J7" s="118">
        <v>89547568600</v>
      </c>
      <c r="K7" s="118">
        <v>94618036260</v>
      </c>
      <c r="L7" s="118">
        <v>92106664230</v>
      </c>
      <c r="M7" s="118">
        <v>94823109180</v>
      </c>
      <c r="N7" s="118">
        <v>92814236040</v>
      </c>
      <c r="O7" s="118">
        <v>88913747180</v>
      </c>
      <c r="P7" s="118">
        <v>92662505280</v>
      </c>
      <c r="Q7" s="119">
        <v>92135079110.833328</v>
      </c>
      <c r="R7" s="120">
        <v>1105620949330</v>
      </c>
    </row>
    <row r="8" spans="1:20" ht="24" customHeight="1">
      <c r="B8" s="20" t="s">
        <v>76</v>
      </c>
      <c r="C8" s="21"/>
      <c r="D8" s="212" t="s">
        <v>75</v>
      </c>
      <c r="E8" s="121">
        <v>36332801950</v>
      </c>
      <c r="F8" s="121">
        <v>37638746380</v>
      </c>
      <c r="G8" s="121">
        <v>36002330760</v>
      </c>
      <c r="H8" s="121">
        <v>39064079630</v>
      </c>
      <c r="I8" s="121">
        <v>38357272720</v>
      </c>
      <c r="J8" s="121">
        <v>36033830770</v>
      </c>
      <c r="K8" s="121">
        <v>39532272980</v>
      </c>
      <c r="L8" s="121">
        <v>37661533980</v>
      </c>
      <c r="M8" s="121">
        <v>39649511900</v>
      </c>
      <c r="N8" s="121">
        <v>40283197030</v>
      </c>
      <c r="O8" s="121">
        <v>36729110370</v>
      </c>
      <c r="P8" s="121">
        <v>39443560300</v>
      </c>
      <c r="Q8" s="122">
        <v>38060687397.5</v>
      </c>
      <c r="R8" s="123">
        <v>456728248770</v>
      </c>
    </row>
    <row r="9" spans="1:20" ht="24" customHeight="1">
      <c r="B9" s="20" t="s">
        <v>74</v>
      </c>
      <c r="C9" s="22"/>
      <c r="D9" s="212" t="s">
        <v>73</v>
      </c>
      <c r="E9" s="121">
        <v>56258374200</v>
      </c>
      <c r="F9" s="121">
        <v>53533127700</v>
      </c>
      <c r="G9" s="121">
        <v>53465712420</v>
      </c>
      <c r="H9" s="121">
        <v>56335917680</v>
      </c>
      <c r="I9" s="121">
        <v>53146719120</v>
      </c>
      <c r="J9" s="121">
        <v>53513737830</v>
      </c>
      <c r="K9" s="121">
        <v>55085763280</v>
      </c>
      <c r="L9" s="121">
        <v>54445130250</v>
      </c>
      <c r="M9" s="121">
        <v>55173597280</v>
      </c>
      <c r="N9" s="121">
        <v>52531039010</v>
      </c>
      <c r="O9" s="121">
        <v>52184636810</v>
      </c>
      <c r="P9" s="121">
        <v>53218944980</v>
      </c>
      <c r="Q9" s="122">
        <v>54074391713.333336</v>
      </c>
      <c r="R9" s="123">
        <v>648892700560</v>
      </c>
    </row>
    <row r="10" spans="1:20" ht="24" customHeight="1" thickBot="1">
      <c r="B10" s="15" t="s">
        <v>72</v>
      </c>
      <c r="C10" s="210" t="s">
        <v>379</v>
      </c>
      <c r="D10" s="16"/>
      <c r="E10" s="116">
        <v>0.39240026383442805</v>
      </c>
      <c r="F10" s="116">
        <v>0.41283286934491847</v>
      </c>
      <c r="G10" s="116">
        <v>0.40240436115907013</v>
      </c>
      <c r="H10" s="116">
        <v>0.40947673722738387</v>
      </c>
      <c r="I10" s="116">
        <v>0.41918687861257353</v>
      </c>
      <c r="J10" s="116">
        <v>0.40239876228197224</v>
      </c>
      <c r="K10" s="116">
        <v>0.41780906202037044</v>
      </c>
      <c r="L10" s="116">
        <v>0.40889043474590719</v>
      </c>
      <c r="M10" s="116">
        <v>0.4181418669233305</v>
      </c>
      <c r="N10" s="116">
        <v>0.43401959385453776</v>
      </c>
      <c r="O10" s="116">
        <v>0.4130869695059004</v>
      </c>
      <c r="P10" s="116">
        <v>0.42566904683628687</v>
      </c>
      <c r="Q10" s="124">
        <v>0.41309659431360696</v>
      </c>
      <c r="R10" s="125"/>
    </row>
    <row r="11" spans="1:20">
      <c r="B11" s="23" t="s">
        <v>383</v>
      </c>
    </row>
    <row r="12" spans="1:20">
      <c r="B12" s="23" t="s">
        <v>335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</row>
    <row r="13" spans="1:20">
      <c r="B13" s="24" t="s">
        <v>376</v>
      </c>
    </row>
    <row r="14" spans="1:20">
      <c r="B14" s="24" t="s">
        <v>688</v>
      </c>
    </row>
    <row r="15" spans="1:20">
      <c r="B15" s="24" t="s">
        <v>1007</v>
      </c>
    </row>
    <row r="16" spans="1:20">
      <c r="B16" s="10"/>
    </row>
    <row r="17" spans="1:2">
      <c r="A17" s="4" t="s">
        <v>334</v>
      </c>
      <c r="B17" s="11"/>
    </row>
    <row r="18" spans="1:2">
      <c r="A18" s="4" t="s">
        <v>356</v>
      </c>
    </row>
    <row r="43" spans="2:20" ht="13.5" customHeight="1">
      <c r="B43" s="7"/>
    </row>
    <row r="44" spans="2:20" ht="13.5" customHeight="1">
      <c r="B44" s="7"/>
    </row>
    <row r="45" spans="2:20" ht="13.5" customHeight="1">
      <c r="B45" s="23" t="s">
        <v>383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8"/>
      <c r="O45" s="8"/>
      <c r="P45" s="8"/>
      <c r="Q45" s="8"/>
      <c r="R45" s="8"/>
      <c r="S45" s="8"/>
      <c r="T45" s="8"/>
    </row>
    <row r="46" spans="2:20" ht="13.5" customHeight="1">
      <c r="B46" s="23" t="s">
        <v>335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8"/>
    </row>
    <row r="47" spans="2:20" ht="13.5" customHeight="1">
      <c r="B47" s="24" t="s">
        <v>376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8"/>
      <c r="T47" s="8"/>
    </row>
    <row r="48" spans="2:20" ht="13.5" customHeight="1">
      <c r="B48" s="24" t="s">
        <v>688</v>
      </c>
    </row>
    <row r="49" spans="2:2" ht="13.5" customHeight="1">
      <c r="B49" s="24" t="s">
        <v>1007</v>
      </c>
    </row>
    <row r="50" spans="2:2" ht="13.5" customHeight="1">
      <c r="B50" s="9"/>
    </row>
  </sheetData>
  <mergeCells count="1">
    <mergeCell ref="B3:D3"/>
  </mergeCells>
  <phoneticPr fontId="4"/>
  <pageMargins left="0.70866141732283472" right="0.27559055118110237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375" style="6" bestFit="1" customWidth="1"/>
    <col min="4" max="5" width="12.625" style="6" customWidth="1"/>
    <col min="6" max="6" width="11.625" style="6" customWidth="1"/>
    <col min="7" max="9" width="17.625" style="6" customWidth="1"/>
    <col min="10" max="10" width="6.5" style="6" customWidth="1"/>
    <col min="11" max="11" width="11.625" style="27" customWidth="1"/>
    <col min="12" max="13" width="20.625" style="27" customWidth="1"/>
    <col min="14" max="16384" width="9" style="6"/>
  </cols>
  <sheetData>
    <row r="1" spans="1:1" ht="16.5" customHeight="1">
      <c r="A1" s="26" t="s">
        <v>346</v>
      </c>
    </row>
    <row r="2" spans="1:1" ht="16.5" customHeight="1">
      <c r="A2" s="26" t="s">
        <v>360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363</v>
      </c>
    </row>
    <row r="2" spans="1:16">
      <c r="A2" s="27" t="s">
        <v>364</v>
      </c>
    </row>
    <row r="4" spans="1:16" ht="13.5" customHeight="1">
      <c r="B4" s="144"/>
      <c r="C4" s="145"/>
      <c r="D4" s="145"/>
      <c r="E4" s="145"/>
      <c r="F4" s="145"/>
      <c r="G4" s="146"/>
    </row>
    <row r="5" spans="1:16" ht="13.5" customHeight="1">
      <c r="B5" s="147"/>
      <c r="C5" s="148"/>
      <c r="D5" s="149">
        <v>0.45600000000000007</v>
      </c>
      <c r="E5" s="150" t="s">
        <v>704</v>
      </c>
      <c r="F5" s="151">
        <v>0.48</v>
      </c>
      <c r="G5" s="152" t="s">
        <v>705</v>
      </c>
    </row>
    <row r="6" spans="1:16">
      <c r="B6" s="147"/>
      <c r="D6" s="149"/>
      <c r="E6" s="150"/>
      <c r="F6" s="151"/>
      <c r="G6" s="152"/>
    </row>
    <row r="7" spans="1:16">
      <c r="B7" s="147"/>
      <c r="C7" s="153"/>
      <c r="D7" s="149">
        <v>0.43200000000000005</v>
      </c>
      <c r="E7" s="150" t="s">
        <v>704</v>
      </c>
      <c r="F7" s="151">
        <v>0.45600000000000007</v>
      </c>
      <c r="G7" s="152" t="s">
        <v>706</v>
      </c>
    </row>
    <row r="8" spans="1:16">
      <c r="B8" s="147"/>
      <c r="D8" s="149"/>
      <c r="E8" s="150"/>
      <c r="F8" s="151"/>
      <c r="G8" s="152"/>
    </row>
    <row r="9" spans="1:16">
      <c r="B9" s="147"/>
      <c r="C9" s="154"/>
      <c r="D9" s="149">
        <v>0.40800000000000003</v>
      </c>
      <c r="E9" s="150" t="s">
        <v>704</v>
      </c>
      <c r="F9" s="151">
        <v>0.43200000000000005</v>
      </c>
      <c r="G9" s="152" t="s">
        <v>706</v>
      </c>
    </row>
    <row r="10" spans="1:16">
      <c r="B10" s="147"/>
      <c r="D10" s="149"/>
      <c r="E10" s="150"/>
      <c r="F10" s="151"/>
      <c r="G10" s="152"/>
    </row>
    <row r="11" spans="1:16">
      <c r="B11" s="147"/>
      <c r="C11" s="155"/>
      <c r="D11" s="149">
        <v>0.38400000000000001</v>
      </c>
      <c r="E11" s="150" t="s">
        <v>704</v>
      </c>
      <c r="F11" s="151">
        <v>0.40800000000000003</v>
      </c>
      <c r="G11" s="152" t="s">
        <v>706</v>
      </c>
    </row>
    <row r="12" spans="1:16">
      <c r="B12" s="147"/>
      <c r="D12" s="149"/>
      <c r="E12" s="150"/>
      <c r="F12" s="151"/>
      <c r="G12" s="152"/>
    </row>
    <row r="13" spans="1:16">
      <c r="B13" s="147"/>
      <c r="C13" s="156"/>
      <c r="D13" s="149">
        <v>0.36</v>
      </c>
      <c r="E13" s="150" t="s">
        <v>704</v>
      </c>
      <c r="F13" s="151">
        <v>0.38400000000000001</v>
      </c>
      <c r="G13" s="152" t="s">
        <v>706</v>
      </c>
    </row>
    <row r="14" spans="1:16">
      <c r="B14" s="157"/>
      <c r="C14" s="158"/>
      <c r="D14" s="158"/>
      <c r="E14" s="158"/>
      <c r="F14" s="158"/>
      <c r="G14" s="159"/>
    </row>
    <row r="16" spans="1:16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</row>
    <row r="17" spans="2:16">
      <c r="B17" s="147"/>
      <c r="P17" s="160"/>
    </row>
    <row r="18" spans="2:16">
      <c r="B18" s="147"/>
      <c r="P18" s="160"/>
    </row>
    <row r="19" spans="2:16">
      <c r="B19" s="147"/>
      <c r="P19" s="160"/>
    </row>
    <row r="20" spans="2:16">
      <c r="B20" s="147"/>
      <c r="P20" s="160"/>
    </row>
    <row r="21" spans="2:16">
      <c r="B21" s="147"/>
      <c r="P21" s="160"/>
    </row>
    <row r="22" spans="2:16">
      <c r="B22" s="147"/>
      <c r="P22" s="160"/>
    </row>
    <row r="23" spans="2:16">
      <c r="B23" s="147"/>
      <c r="P23" s="160"/>
    </row>
    <row r="24" spans="2:16">
      <c r="B24" s="147"/>
      <c r="P24" s="160"/>
    </row>
    <row r="25" spans="2:16">
      <c r="B25" s="147"/>
      <c r="P25" s="160"/>
    </row>
    <row r="26" spans="2:16">
      <c r="B26" s="147"/>
      <c r="P26" s="160"/>
    </row>
    <row r="27" spans="2:16">
      <c r="B27" s="147"/>
      <c r="P27" s="160"/>
    </row>
    <row r="28" spans="2:16">
      <c r="B28" s="147"/>
      <c r="P28" s="160"/>
    </row>
    <row r="29" spans="2:16">
      <c r="B29" s="147"/>
      <c r="P29" s="160"/>
    </row>
    <row r="30" spans="2:16">
      <c r="B30" s="147"/>
      <c r="P30" s="160"/>
    </row>
    <row r="31" spans="2:16">
      <c r="B31" s="147"/>
      <c r="P31" s="160"/>
    </row>
    <row r="32" spans="2:16">
      <c r="B32" s="147"/>
      <c r="P32" s="160"/>
    </row>
    <row r="33" spans="2:16">
      <c r="B33" s="147"/>
      <c r="P33" s="160"/>
    </row>
    <row r="34" spans="2:16">
      <c r="B34" s="147"/>
      <c r="P34" s="160"/>
    </row>
    <row r="35" spans="2:16">
      <c r="B35" s="147"/>
      <c r="P35" s="160"/>
    </row>
    <row r="36" spans="2:16">
      <c r="B36" s="147"/>
      <c r="P36" s="160"/>
    </row>
    <row r="37" spans="2:16">
      <c r="B37" s="147"/>
      <c r="P37" s="160"/>
    </row>
    <row r="38" spans="2:16">
      <c r="B38" s="147"/>
      <c r="P38" s="160"/>
    </row>
    <row r="39" spans="2:16">
      <c r="B39" s="147"/>
      <c r="P39" s="160"/>
    </row>
    <row r="40" spans="2:16">
      <c r="B40" s="147"/>
      <c r="P40" s="160"/>
    </row>
    <row r="41" spans="2:16">
      <c r="B41" s="147"/>
      <c r="P41" s="160"/>
    </row>
    <row r="42" spans="2:16">
      <c r="B42" s="147"/>
      <c r="P42" s="160"/>
    </row>
    <row r="43" spans="2:16">
      <c r="B43" s="147"/>
      <c r="P43" s="160"/>
    </row>
    <row r="44" spans="2:16">
      <c r="B44" s="147"/>
      <c r="P44" s="160"/>
    </row>
    <row r="45" spans="2:16">
      <c r="B45" s="147"/>
      <c r="P45" s="160"/>
    </row>
    <row r="46" spans="2:16">
      <c r="B46" s="147"/>
      <c r="P46" s="160"/>
    </row>
    <row r="47" spans="2:16">
      <c r="B47" s="147"/>
      <c r="P47" s="160"/>
    </row>
    <row r="48" spans="2:16">
      <c r="B48" s="147"/>
      <c r="P48" s="160"/>
    </row>
    <row r="49" spans="2:16">
      <c r="B49" s="147"/>
      <c r="P49" s="160"/>
    </row>
    <row r="50" spans="2:16">
      <c r="B50" s="147"/>
      <c r="P50" s="160"/>
    </row>
    <row r="51" spans="2:16">
      <c r="B51" s="147"/>
      <c r="P51" s="160"/>
    </row>
    <row r="52" spans="2:16">
      <c r="B52" s="147"/>
      <c r="P52" s="160"/>
    </row>
    <row r="53" spans="2:16">
      <c r="B53" s="147"/>
      <c r="P53" s="160"/>
    </row>
    <row r="54" spans="2:16">
      <c r="B54" s="147"/>
      <c r="P54" s="160"/>
    </row>
    <row r="55" spans="2:16">
      <c r="B55" s="147"/>
      <c r="P55" s="160"/>
    </row>
    <row r="56" spans="2:16">
      <c r="B56" s="147"/>
      <c r="P56" s="160"/>
    </row>
    <row r="57" spans="2:16">
      <c r="B57" s="147"/>
      <c r="P57" s="160"/>
    </row>
    <row r="58" spans="2:16">
      <c r="B58" s="147"/>
      <c r="P58" s="160"/>
    </row>
    <row r="59" spans="2:16">
      <c r="B59" s="147"/>
      <c r="P59" s="160"/>
    </row>
    <row r="60" spans="2:16">
      <c r="B60" s="147"/>
      <c r="P60" s="160"/>
    </row>
    <row r="61" spans="2:16">
      <c r="B61" s="147"/>
      <c r="P61" s="160"/>
    </row>
    <row r="62" spans="2:16">
      <c r="B62" s="147"/>
      <c r="P62" s="160"/>
    </row>
    <row r="63" spans="2:16">
      <c r="B63" s="147"/>
      <c r="P63" s="160"/>
    </row>
    <row r="64" spans="2:16">
      <c r="B64" s="147"/>
      <c r="P64" s="160"/>
    </row>
    <row r="65" spans="2:16">
      <c r="B65" s="147"/>
      <c r="P65" s="160"/>
    </row>
    <row r="66" spans="2:16">
      <c r="B66" s="147"/>
      <c r="P66" s="160"/>
    </row>
    <row r="67" spans="2:16">
      <c r="B67" s="147"/>
      <c r="P67" s="160"/>
    </row>
    <row r="68" spans="2:16">
      <c r="B68" s="147"/>
      <c r="P68" s="160"/>
    </row>
    <row r="69" spans="2:16">
      <c r="B69" s="147"/>
      <c r="P69" s="160"/>
    </row>
    <row r="70" spans="2:16">
      <c r="B70" s="147"/>
      <c r="P70" s="160"/>
    </row>
    <row r="71" spans="2:16">
      <c r="B71" s="147"/>
      <c r="P71" s="160"/>
    </row>
    <row r="72" spans="2:16">
      <c r="B72" s="147"/>
      <c r="P72" s="160"/>
    </row>
    <row r="73" spans="2:16">
      <c r="B73" s="147"/>
      <c r="P73" s="160"/>
    </row>
    <row r="74" spans="2:16">
      <c r="B74" s="147"/>
      <c r="P74" s="160"/>
    </row>
    <row r="75" spans="2:16">
      <c r="B75" s="147"/>
      <c r="P75" s="160"/>
    </row>
    <row r="76" spans="2:16">
      <c r="B76" s="147"/>
      <c r="P76" s="160"/>
    </row>
    <row r="77" spans="2:16">
      <c r="B77" s="147"/>
      <c r="P77" s="160"/>
    </row>
    <row r="78" spans="2:16">
      <c r="B78" s="147"/>
      <c r="P78" s="160"/>
    </row>
    <row r="79" spans="2:16">
      <c r="B79" s="147"/>
      <c r="P79" s="160"/>
    </row>
    <row r="80" spans="2:16">
      <c r="B80" s="147"/>
      <c r="P80" s="160"/>
    </row>
    <row r="81" spans="2:16">
      <c r="B81" s="147"/>
      <c r="P81" s="160"/>
    </row>
    <row r="82" spans="2:16">
      <c r="B82" s="147"/>
      <c r="P82" s="160"/>
    </row>
    <row r="83" spans="2:16">
      <c r="B83" s="147"/>
      <c r="P83" s="160"/>
    </row>
    <row r="84" spans="2:16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61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"/>
  <sheetViews>
    <sheetView showGridLines="0" zoomScaleNormal="100" zoomScaleSheetLayoutView="100" workbookViewId="0"/>
  </sheetViews>
  <sheetFormatPr defaultColWidth="9" defaultRowHeight="20.25" customHeight="1"/>
  <cols>
    <col min="1" max="1" width="4.625" style="6" customWidth="1"/>
    <col min="2" max="5" width="16.625" style="6" customWidth="1"/>
    <col min="6" max="6" width="12.625" style="6" customWidth="1"/>
    <col min="7" max="7" width="9" style="6"/>
    <col min="8" max="8" width="20.5" style="6" customWidth="1"/>
    <col min="9" max="16384" width="9" style="6"/>
  </cols>
  <sheetData>
    <row r="1" spans="1:9" ht="16.5" customHeight="1">
      <c r="A1" s="26" t="s">
        <v>366</v>
      </c>
    </row>
    <row r="2" spans="1:9" ht="16.5" customHeight="1">
      <c r="A2" s="6" t="s">
        <v>356</v>
      </c>
      <c r="C2" s="53"/>
      <c r="D2" s="53"/>
      <c r="E2" s="53"/>
      <c r="F2" s="53"/>
    </row>
    <row r="3" spans="1:9" ht="24.75" customHeight="1">
      <c r="B3" s="55" t="s">
        <v>84</v>
      </c>
      <c r="C3" s="56" t="s">
        <v>85</v>
      </c>
      <c r="D3" s="57" t="s">
        <v>86</v>
      </c>
      <c r="E3" s="56" t="s">
        <v>87</v>
      </c>
      <c r="F3" s="57" t="s">
        <v>381</v>
      </c>
    </row>
    <row r="4" spans="1:9" ht="20.25" customHeight="1">
      <c r="B4" s="58" t="s">
        <v>349</v>
      </c>
      <c r="C4" s="136">
        <v>436693710</v>
      </c>
      <c r="D4" s="137">
        <v>2401815780</v>
      </c>
      <c r="E4" s="136">
        <v>2838509490</v>
      </c>
      <c r="F4" s="129">
        <v>6.2148761274221547E-3</v>
      </c>
      <c r="H4" s="174"/>
      <c r="I4" s="175"/>
    </row>
    <row r="5" spans="1:9" ht="20.25" customHeight="1">
      <c r="B5" s="58" t="s">
        <v>350</v>
      </c>
      <c r="C5" s="136">
        <v>695434970</v>
      </c>
      <c r="D5" s="137">
        <v>5307889880</v>
      </c>
      <c r="E5" s="136">
        <v>6003324850</v>
      </c>
      <c r="F5" s="129">
        <v>1.3144194312848743E-2</v>
      </c>
      <c r="H5" s="174"/>
      <c r="I5" s="175"/>
    </row>
    <row r="6" spans="1:9" ht="20.25" customHeight="1">
      <c r="B6" s="58" t="s">
        <v>351</v>
      </c>
      <c r="C6" s="136">
        <v>14803997930</v>
      </c>
      <c r="D6" s="137">
        <v>117853954850</v>
      </c>
      <c r="E6" s="136">
        <v>132657952780</v>
      </c>
      <c r="F6" s="129">
        <v>0.29045269947119939</v>
      </c>
      <c r="H6" s="174"/>
      <c r="I6" s="175"/>
    </row>
    <row r="7" spans="1:9" ht="20.25" customHeight="1">
      <c r="B7" s="58" t="s">
        <v>352</v>
      </c>
      <c r="C7" s="136">
        <v>8880038100</v>
      </c>
      <c r="D7" s="137">
        <v>123881644430</v>
      </c>
      <c r="E7" s="136">
        <v>132761682530</v>
      </c>
      <c r="F7" s="129">
        <v>0.29067981428242323</v>
      </c>
      <c r="H7" s="174"/>
      <c r="I7" s="175"/>
    </row>
    <row r="8" spans="1:9" ht="20.25" customHeight="1">
      <c r="B8" s="58" t="s">
        <v>353</v>
      </c>
      <c r="C8" s="136">
        <v>3706659890</v>
      </c>
      <c r="D8" s="137">
        <v>102623844350</v>
      </c>
      <c r="E8" s="136">
        <v>106330504240</v>
      </c>
      <c r="F8" s="129">
        <v>0.23280912561540745</v>
      </c>
      <c r="H8" s="174"/>
      <c r="I8" s="175"/>
    </row>
    <row r="9" spans="1:9" ht="20.25" customHeight="1">
      <c r="B9" s="58" t="s">
        <v>354</v>
      </c>
      <c r="C9" s="136">
        <v>687432510</v>
      </c>
      <c r="D9" s="137">
        <v>54973322990</v>
      </c>
      <c r="E9" s="136">
        <v>55660755500</v>
      </c>
      <c r="F9" s="129">
        <v>0.12186843193933848</v>
      </c>
      <c r="H9" s="174"/>
      <c r="I9" s="175"/>
    </row>
    <row r="10" spans="1:9" ht="20.25" customHeight="1" thickBot="1">
      <c r="B10" s="58" t="s">
        <v>355</v>
      </c>
      <c r="C10" s="136">
        <v>106009890</v>
      </c>
      <c r="D10" s="137">
        <v>20369509490</v>
      </c>
      <c r="E10" s="136">
        <v>20475519380</v>
      </c>
      <c r="F10" s="129">
        <v>4.4830858251360531E-2</v>
      </c>
      <c r="H10" s="174"/>
      <c r="I10" s="175"/>
    </row>
    <row r="11" spans="1:9" ht="20.25" customHeight="1" thickTop="1">
      <c r="B11" s="59" t="s">
        <v>88</v>
      </c>
      <c r="C11" s="163">
        <v>29316267000</v>
      </c>
      <c r="D11" s="164">
        <v>427411981770</v>
      </c>
      <c r="E11" s="163">
        <v>456728248770</v>
      </c>
      <c r="F11" s="60"/>
    </row>
    <row r="12" spans="1:9" ht="13.5">
      <c r="B12" s="23" t="s">
        <v>377</v>
      </c>
      <c r="C12" s="11"/>
      <c r="D12" s="11"/>
      <c r="E12" s="11"/>
      <c r="F12" s="11"/>
      <c r="G12" s="11"/>
    </row>
    <row r="13" spans="1:9" ht="13.5">
      <c r="B13" s="23" t="s">
        <v>384</v>
      </c>
      <c r="C13" s="11"/>
      <c r="D13" s="11"/>
      <c r="E13" s="11"/>
      <c r="F13" s="11"/>
      <c r="G13" s="11"/>
    </row>
    <row r="14" spans="1:9" ht="13.5">
      <c r="B14" s="54" t="s">
        <v>335</v>
      </c>
      <c r="C14" s="53"/>
      <c r="D14" s="53"/>
      <c r="E14" s="53"/>
      <c r="F14" s="53"/>
      <c r="G14" s="53"/>
    </row>
    <row r="15" spans="1:9" ht="13.5">
      <c r="B15" s="23" t="s">
        <v>385</v>
      </c>
      <c r="C15" s="162"/>
      <c r="D15" s="162"/>
      <c r="E15" s="162"/>
      <c r="F15" s="162"/>
      <c r="G15" s="162"/>
    </row>
    <row r="17" spans="3:5" ht="20.25" customHeight="1">
      <c r="C17" s="174"/>
      <c r="D17" s="176"/>
      <c r="E17" s="176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14"/>
  <sheetViews>
    <sheetView showGridLines="0" zoomScaleNormal="100" zoomScaleSheetLayoutView="100" workbookViewId="0"/>
  </sheetViews>
  <sheetFormatPr defaultColWidth="9" defaultRowHeight="13.5"/>
  <cols>
    <col min="1" max="1" width="4.625" style="26" customWidth="1"/>
    <col min="2" max="2" width="3.25" style="26" customWidth="1"/>
    <col min="3" max="3" width="11.5" style="26" customWidth="1"/>
    <col min="4" max="27" width="8.625" style="26" customWidth="1"/>
    <col min="28" max="34" width="6.125" style="26" customWidth="1"/>
    <col min="35" max="16384" width="9" style="26"/>
  </cols>
  <sheetData>
    <row r="1" spans="1:34" ht="16.5" customHeight="1">
      <c r="A1" s="26" t="s">
        <v>366</v>
      </c>
    </row>
    <row r="2" spans="1:34" ht="16.5" customHeight="1">
      <c r="A2" s="26" t="s">
        <v>336</v>
      </c>
    </row>
    <row r="3" spans="1:34" ht="16.5" customHeight="1">
      <c r="B3" s="288"/>
      <c r="C3" s="297" t="s">
        <v>114</v>
      </c>
      <c r="D3" s="293" t="s">
        <v>104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300"/>
      <c r="AB3" s="293" t="s">
        <v>138</v>
      </c>
      <c r="AC3" s="294"/>
      <c r="AD3" s="294"/>
      <c r="AE3" s="294"/>
      <c r="AF3" s="294"/>
      <c r="AG3" s="294"/>
      <c r="AH3" s="300"/>
    </row>
    <row r="4" spans="1:34">
      <c r="B4" s="289"/>
      <c r="C4" s="298"/>
      <c r="D4" s="293" t="s">
        <v>65</v>
      </c>
      <c r="E4" s="294"/>
      <c r="F4" s="294"/>
      <c r="G4" s="293" t="s">
        <v>66</v>
      </c>
      <c r="H4" s="294"/>
      <c r="I4" s="294"/>
      <c r="J4" s="293" t="s">
        <v>67</v>
      </c>
      <c r="K4" s="294"/>
      <c r="L4" s="294"/>
      <c r="M4" s="293" t="s">
        <v>68</v>
      </c>
      <c r="N4" s="294"/>
      <c r="O4" s="294"/>
      <c r="P4" s="293" t="s">
        <v>69</v>
      </c>
      <c r="Q4" s="294"/>
      <c r="R4" s="294"/>
      <c r="S4" s="293" t="s">
        <v>70</v>
      </c>
      <c r="T4" s="294"/>
      <c r="U4" s="294"/>
      <c r="V4" s="293" t="s">
        <v>71</v>
      </c>
      <c r="W4" s="294"/>
      <c r="X4" s="294"/>
      <c r="Y4" s="293" t="s">
        <v>106</v>
      </c>
      <c r="Z4" s="294"/>
      <c r="AA4" s="294"/>
      <c r="AB4" s="295" t="s">
        <v>65</v>
      </c>
      <c r="AC4" s="295" t="s">
        <v>66</v>
      </c>
      <c r="AD4" s="295" t="s">
        <v>67</v>
      </c>
      <c r="AE4" s="295" t="s">
        <v>68</v>
      </c>
      <c r="AF4" s="295" t="s">
        <v>69</v>
      </c>
      <c r="AG4" s="295" t="s">
        <v>70</v>
      </c>
      <c r="AH4" s="295" t="s">
        <v>71</v>
      </c>
    </row>
    <row r="5" spans="1:34">
      <c r="B5" s="290"/>
      <c r="C5" s="299"/>
      <c r="D5" s="61" t="s">
        <v>105</v>
      </c>
      <c r="E5" s="62" t="s">
        <v>103</v>
      </c>
      <c r="F5" s="33" t="s">
        <v>133</v>
      </c>
      <c r="G5" s="61" t="s">
        <v>105</v>
      </c>
      <c r="H5" s="62" t="s">
        <v>103</v>
      </c>
      <c r="I5" s="33" t="s">
        <v>134</v>
      </c>
      <c r="J5" s="61" t="s">
        <v>105</v>
      </c>
      <c r="K5" s="62" t="s">
        <v>103</v>
      </c>
      <c r="L5" s="33" t="s">
        <v>134</v>
      </c>
      <c r="M5" s="61" t="s">
        <v>105</v>
      </c>
      <c r="N5" s="62" t="s">
        <v>103</v>
      </c>
      <c r="O5" s="33" t="s">
        <v>134</v>
      </c>
      <c r="P5" s="61" t="s">
        <v>105</v>
      </c>
      <c r="Q5" s="62" t="s">
        <v>103</v>
      </c>
      <c r="R5" s="33" t="s">
        <v>134</v>
      </c>
      <c r="S5" s="61" t="s">
        <v>105</v>
      </c>
      <c r="T5" s="62" t="s">
        <v>103</v>
      </c>
      <c r="U5" s="33" t="s">
        <v>134</v>
      </c>
      <c r="V5" s="61" t="s">
        <v>105</v>
      </c>
      <c r="W5" s="62" t="s">
        <v>103</v>
      </c>
      <c r="X5" s="63" t="s">
        <v>134</v>
      </c>
      <c r="Y5" s="61" t="s">
        <v>105</v>
      </c>
      <c r="Z5" s="62" t="s">
        <v>103</v>
      </c>
      <c r="AA5" s="63" t="s">
        <v>134</v>
      </c>
      <c r="AB5" s="296"/>
      <c r="AC5" s="296"/>
      <c r="AD5" s="296"/>
      <c r="AE5" s="296"/>
      <c r="AF5" s="296"/>
      <c r="AG5" s="296"/>
      <c r="AH5" s="296"/>
    </row>
    <row r="6" spans="1:34">
      <c r="B6" s="64">
        <v>1</v>
      </c>
      <c r="C6" s="50" t="s">
        <v>1</v>
      </c>
      <c r="D6" s="223">
        <v>6653650</v>
      </c>
      <c r="E6" s="224">
        <v>76838910</v>
      </c>
      <c r="F6" s="220">
        <f t="shared" ref="F6:F13" si="0">SUM(D6:E6)</f>
        <v>83492560</v>
      </c>
      <c r="G6" s="223">
        <v>11209820</v>
      </c>
      <c r="H6" s="224">
        <v>213079990</v>
      </c>
      <c r="I6" s="220">
        <f t="shared" ref="I6:I13" si="1">SUM(G6:H6)</f>
        <v>224289810</v>
      </c>
      <c r="J6" s="223">
        <v>1911612920</v>
      </c>
      <c r="K6" s="224">
        <v>12087672010</v>
      </c>
      <c r="L6" s="220">
        <f t="shared" ref="L6:L13" si="2">SUM(J6:K6)</f>
        <v>13999284930</v>
      </c>
      <c r="M6" s="223">
        <v>1110566200</v>
      </c>
      <c r="N6" s="224">
        <v>13922875800</v>
      </c>
      <c r="O6" s="220">
        <f t="shared" ref="O6:O13" si="3">SUM(M6:N6)</f>
        <v>15033442000</v>
      </c>
      <c r="P6" s="223">
        <v>438695640</v>
      </c>
      <c r="Q6" s="224">
        <v>12188367340</v>
      </c>
      <c r="R6" s="220">
        <f t="shared" ref="R6:R13" si="4">SUM(P6:Q6)</f>
        <v>12627062980</v>
      </c>
      <c r="S6" s="223">
        <v>69864900</v>
      </c>
      <c r="T6" s="224">
        <v>6845188200</v>
      </c>
      <c r="U6" s="220">
        <f t="shared" ref="U6:U13" si="5">SUM(S6:T6)</f>
        <v>6915053100</v>
      </c>
      <c r="V6" s="223">
        <v>9655410</v>
      </c>
      <c r="W6" s="224">
        <v>2466442120</v>
      </c>
      <c r="X6" s="220">
        <f t="shared" ref="X6:X13" si="6">SUM(V6:W6)</f>
        <v>2476097530</v>
      </c>
      <c r="Y6" s="221">
        <f>SUM(D6,G6,J6,M6,P6,S6,V6)</f>
        <v>3558258540</v>
      </c>
      <c r="Z6" s="222">
        <f>SUM(E6,H6,K6,N6,Q6,T6,W6)</f>
        <v>47800464370</v>
      </c>
      <c r="AA6" s="220">
        <f>SUM(F6,I6,L6,O6,R6,U6,X6)</f>
        <v>51358722910</v>
      </c>
      <c r="AB6" s="132">
        <f>IFERROR(F6/$AA6,0)</f>
        <v>1.6256743795267396E-3</v>
      </c>
      <c r="AC6" s="132">
        <f>IFERROR(I6/$AA6,0)</f>
        <v>4.3671220250752919E-3</v>
      </c>
      <c r="AD6" s="132">
        <f>IFERROR(L6/$AA6,0)</f>
        <v>0.2725785248697104</v>
      </c>
      <c r="AE6" s="132">
        <f>IFERROR(O6/$AA6,0)</f>
        <v>0.29271448252995508</v>
      </c>
      <c r="AF6" s="132">
        <f t="shared" ref="AF6:AF11" si="7">IFERROR(R6/$AA6,0)</f>
        <v>0.24586014340986267</v>
      </c>
      <c r="AG6" s="132">
        <f>IFERROR(U6/$AA6,0)</f>
        <v>0.13464223228676853</v>
      </c>
      <c r="AH6" s="132">
        <f>IFERROR(X6/$AA6,0)</f>
        <v>4.821182049910127E-2</v>
      </c>
    </row>
    <row r="7" spans="1:34">
      <c r="B7" s="64">
        <v>2</v>
      </c>
      <c r="C7" s="50" t="s">
        <v>8</v>
      </c>
      <c r="D7" s="223">
        <v>6841200</v>
      </c>
      <c r="E7" s="224">
        <v>95181090</v>
      </c>
      <c r="F7" s="220">
        <f t="shared" si="0"/>
        <v>102022290</v>
      </c>
      <c r="G7" s="223">
        <v>17845120</v>
      </c>
      <c r="H7" s="224">
        <v>360767860</v>
      </c>
      <c r="I7" s="220">
        <f t="shared" si="1"/>
        <v>378612980</v>
      </c>
      <c r="J7" s="223">
        <v>1180631060</v>
      </c>
      <c r="K7" s="224">
        <v>10525609750</v>
      </c>
      <c r="L7" s="220">
        <f t="shared" si="2"/>
        <v>11706240810</v>
      </c>
      <c r="M7" s="223">
        <v>821523810</v>
      </c>
      <c r="N7" s="224">
        <v>10885572590</v>
      </c>
      <c r="O7" s="220">
        <f t="shared" si="3"/>
        <v>11707096400</v>
      </c>
      <c r="P7" s="223">
        <v>264063200</v>
      </c>
      <c r="Q7" s="224">
        <v>9079117420</v>
      </c>
      <c r="R7" s="220">
        <f t="shared" si="4"/>
        <v>9343180620</v>
      </c>
      <c r="S7" s="223">
        <v>65404650</v>
      </c>
      <c r="T7" s="224">
        <v>4837082660</v>
      </c>
      <c r="U7" s="220">
        <f t="shared" si="5"/>
        <v>4902487310</v>
      </c>
      <c r="V7" s="223">
        <v>11012250</v>
      </c>
      <c r="W7" s="224">
        <v>1849822520</v>
      </c>
      <c r="X7" s="220">
        <f t="shared" si="6"/>
        <v>1860834770</v>
      </c>
      <c r="Y7" s="223">
        <f>SUM(D7,G7,J7,M7,P7,S7,V7)</f>
        <v>2367321290</v>
      </c>
      <c r="Z7" s="224">
        <f t="shared" ref="Z7:Z13" si="8">SUM(E7,H7,K7,N7,Q7,T7,W7)</f>
        <v>37633153890</v>
      </c>
      <c r="AA7" s="220">
        <f t="shared" ref="AA7:AA13" si="9">SUM(F7,I7,L7,O7,R7,U7,X7)</f>
        <v>40000475180</v>
      </c>
      <c r="AB7" s="132">
        <f t="shared" ref="AB7:AB13" si="10">IFERROR(F7/$AA7,0)</f>
        <v>2.5505269510150853E-3</v>
      </c>
      <c r="AC7" s="132">
        <f t="shared" ref="AC7:AC13" si="11">IFERROR(I7/$AA7,0)</f>
        <v>9.4652120580133569E-3</v>
      </c>
      <c r="AD7" s="132">
        <f t="shared" ref="AD7:AD13" si="12">IFERROR(L7/$AA7,0)</f>
        <v>0.29265254368410731</v>
      </c>
      <c r="AE7" s="132">
        <f t="shared" ref="AE7:AE13" si="13">IFERROR(O7/$AA7,0)</f>
        <v>0.29267393318001078</v>
      </c>
      <c r="AF7" s="132">
        <f t="shared" si="7"/>
        <v>0.23357674072510856</v>
      </c>
      <c r="AG7" s="132">
        <f t="shared" ref="AG7:AG13" si="14">IFERROR(U7/$AA7,0)</f>
        <v>0.1225607267898461</v>
      </c>
      <c r="AH7" s="132">
        <f t="shared" ref="AH7:AH13" si="15">IFERROR(X7/$AA7,0)</f>
        <v>4.6520316611898808E-2</v>
      </c>
    </row>
    <row r="8" spans="1:34">
      <c r="B8" s="64">
        <v>3</v>
      </c>
      <c r="C8" s="51" t="s">
        <v>13</v>
      </c>
      <c r="D8" s="223">
        <v>46342330</v>
      </c>
      <c r="E8" s="224">
        <v>283584470</v>
      </c>
      <c r="F8" s="220">
        <f t="shared" si="0"/>
        <v>329926800</v>
      </c>
      <c r="G8" s="223">
        <v>99347740</v>
      </c>
      <c r="H8" s="224">
        <v>696597790</v>
      </c>
      <c r="I8" s="220">
        <f t="shared" si="1"/>
        <v>795945530</v>
      </c>
      <c r="J8" s="223">
        <v>2181618030</v>
      </c>
      <c r="K8" s="224">
        <v>17745825670</v>
      </c>
      <c r="L8" s="220">
        <f t="shared" si="2"/>
        <v>19927443700</v>
      </c>
      <c r="M8" s="223">
        <v>1247289350</v>
      </c>
      <c r="N8" s="224">
        <v>16493133150</v>
      </c>
      <c r="O8" s="220">
        <f t="shared" si="3"/>
        <v>17740422500</v>
      </c>
      <c r="P8" s="223">
        <v>540091960</v>
      </c>
      <c r="Q8" s="224">
        <v>12053072900</v>
      </c>
      <c r="R8" s="220">
        <f t="shared" si="4"/>
        <v>12593164860</v>
      </c>
      <c r="S8" s="223">
        <v>99984100</v>
      </c>
      <c r="T8" s="224">
        <v>6251588770</v>
      </c>
      <c r="U8" s="220">
        <f t="shared" si="5"/>
        <v>6351572870</v>
      </c>
      <c r="V8" s="223">
        <v>16193700</v>
      </c>
      <c r="W8" s="224">
        <v>2073852640</v>
      </c>
      <c r="X8" s="220">
        <f t="shared" si="6"/>
        <v>2090046340</v>
      </c>
      <c r="Y8" s="223">
        <f t="shared" ref="Y8:Y13" si="16">SUM(D8,G8,J8,M8,P8,S8,V8)</f>
        <v>4230867210</v>
      </c>
      <c r="Z8" s="224">
        <f t="shared" si="8"/>
        <v>55597655390</v>
      </c>
      <c r="AA8" s="220">
        <f t="shared" si="9"/>
        <v>59828522600</v>
      </c>
      <c r="AB8" s="132">
        <f t="shared" si="10"/>
        <v>5.5145403172633251E-3</v>
      </c>
      <c r="AC8" s="132">
        <f t="shared" si="11"/>
        <v>1.3303780461394847E-2</v>
      </c>
      <c r="AD8" s="132">
        <f t="shared" si="12"/>
        <v>0.33307597837958314</v>
      </c>
      <c r="AE8" s="132">
        <f t="shared" si="13"/>
        <v>0.29652115293918357</v>
      </c>
      <c r="AF8" s="132">
        <f t="shared" si="7"/>
        <v>0.21048764556990748</v>
      </c>
      <c r="AG8" s="132">
        <f t="shared" si="14"/>
        <v>0.10616295696394147</v>
      </c>
      <c r="AH8" s="132">
        <f t="shared" si="15"/>
        <v>3.4933945368726189E-2</v>
      </c>
    </row>
    <row r="9" spans="1:34">
      <c r="B9" s="64">
        <v>4</v>
      </c>
      <c r="C9" s="51" t="s">
        <v>21</v>
      </c>
      <c r="D9" s="223">
        <v>20733800</v>
      </c>
      <c r="E9" s="224">
        <v>135345000</v>
      </c>
      <c r="F9" s="220">
        <f t="shared" si="0"/>
        <v>156078800</v>
      </c>
      <c r="G9" s="223">
        <v>20483010</v>
      </c>
      <c r="H9" s="224">
        <v>191620650</v>
      </c>
      <c r="I9" s="220">
        <f t="shared" si="1"/>
        <v>212103660</v>
      </c>
      <c r="J9" s="223">
        <v>1540559590</v>
      </c>
      <c r="K9" s="224">
        <v>11712179890</v>
      </c>
      <c r="L9" s="220">
        <f t="shared" si="2"/>
        <v>13252739480</v>
      </c>
      <c r="M9" s="223">
        <v>911174390</v>
      </c>
      <c r="N9" s="224">
        <v>11474426450</v>
      </c>
      <c r="O9" s="220">
        <f t="shared" si="3"/>
        <v>12385600840</v>
      </c>
      <c r="P9" s="223">
        <v>321464750</v>
      </c>
      <c r="Q9" s="224">
        <v>8627003530</v>
      </c>
      <c r="R9" s="220">
        <f t="shared" si="4"/>
        <v>8948468280</v>
      </c>
      <c r="S9" s="223">
        <v>68553020</v>
      </c>
      <c r="T9" s="224">
        <v>4242846690</v>
      </c>
      <c r="U9" s="220">
        <f t="shared" si="5"/>
        <v>4311399710</v>
      </c>
      <c r="V9" s="223">
        <v>7975330</v>
      </c>
      <c r="W9" s="224">
        <v>1540070740</v>
      </c>
      <c r="X9" s="220">
        <f t="shared" si="6"/>
        <v>1548046070</v>
      </c>
      <c r="Y9" s="223">
        <f t="shared" si="16"/>
        <v>2890943890</v>
      </c>
      <c r="Z9" s="224">
        <f t="shared" si="8"/>
        <v>37923492950</v>
      </c>
      <c r="AA9" s="220">
        <f t="shared" si="9"/>
        <v>40814436840</v>
      </c>
      <c r="AB9" s="132">
        <f t="shared" si="10"/>
        <v>3.8241076463178267E-3</v>
      </c>
      <c r="AC9" s="132">
        <f t="shared" si="11"/>
        <v>5.1967802675186928E-3</v>
      </c>
      <c r="AD9" s="132">
        <f t="shared" si="12"/>
        <v>0.32470715036331738</v>
      </c>
      <c r="AE9" s="132">
        <f t="shared" si="13"/>
        <v>0.30346127005387341</v>
      </c>
      <c r="AF9" s="132">
        <f t="shared" si="7"/>
        <v>0.21924762345930729</v>
      </c>
      <c r="AG9" s="132">
        <f t="shared" si="14"/>
        <v>0.10563418348515917</v>
      </c>
      <c r="AH9" s="132">
        <f t="shared" si="15"/>
        <v>3.7928884724506222E-2</v>
      </c>
    </row>
    <row r="10" spans="1:34">
      <c r="B10" s="64">
        <v>5</v>
      </c>
      <c r="C10" s="51" t="s">
        <v>25</v>
      </c>
      <c r="D10" s="223">
        <v>25100350</v>
      </c>
      <c r="E10" s="224">
        <v>156708340</v>
      </c>
      <c r="F10" s="220">
        <f t="shared" si="0"/>
        <v>181808690</v>
      </c>
      <c r="G10" s="223">
        <v>46017540</v>
      </c>
      <c r="H10" s="224">
        <v>278466370</v>
      </c>
      <c r="I10" s="220">
        <f t="shared" si="1"/>
        <v>324483910</v>
      </c>
      <c r="J10" s="223">
        <v>1154245940</v>
      </c>
      <c r="K10" s="224">
        <v>8871452810</v>
      </c>
      <c r="L10" s="220">
        <f t="shared" si="2"/>
        <v>10025698750</v>
      </c>
      <c r="M10" s="223">
        <v>642004110</v>
      </c>
      <c r="N10" s="224">
        <v>9134560140</v>
      </c>
      <c r="O10" s="220">
        <f t="shared" si="3"/>
        <v>9776564250</v>
      </c>
      <c r="P10" s="223">
        <v>352576120</v>
      </c>
      <c r="Q10" s="224">
        <v>7321031560</v>
      </c>
      <c r="R10" s="220">
        <f t="shared" si="4"/>
        <v>7673607680</v>
      </c>
      <c r="S10" s="223">
        <v>52321440</v>
      </c>
      <c r="T10" s="224">
        <v>3996642210</v>
      </c>
      <c r="U10" s="220">
        <f t="shared" si="5"/>
        <v>4048963650</v>
      </c>
      <c r="V10" s="223">
        <v>11974670</v>
      </c>
      <c r="W10" s="224">
        <v>1657858880</v>
      </c>
      <c r="X10" s="220">
        <f t="shared" si="6"/>
        <v>1669833550</v>
      </c>
      <c r="Y10" s="223">
        <f t="shared" si="16"/>
        <v>2284240170</v>
      </c>
      <c r="Z10" s="224">
        <f t="shared" si="8"/>
        <v>31416720310</v>
      </c>
      <c r="AA10" s="220">
        <f t="shared" si="9"/>
        <v>33700960480</v>
      </c>
      <c r="AB10" s="132">
        <f t="shared" si="10"/>
        <v>5.3947628616666651E-3</v>
      </c>
      <c r="AC10" s="132">
        <f t="shared" si="11"/>
        <v>9.6283282546966737E-3</v>
      </c>
      <c r="AD10" s="132">
        <f t="shared" si="12"/>
        <v>0.29749000049864455</v>
      </c>
      <c r="AE10" s="132">
        <f t="shared" si="13"/>
        <v>0.29009749605807078</v>
      </c>
      <c r="AF10" s="132">
        <f t="shared" si="7"/>
        <v>0.22769700242086394</v>
      </c>
      <c r="AG10" s="132">
        <f t="shared" si="14"/>
        <v>0.12014386511039878</v>
      </c>
      <c r="AH10" s="132">
        <f t="shared" si="15"/>
        <v>4.9548544795658594E-2</v>
      </c>
    </row>
    <row r="11" spans="1:34">
      <c r="B11" s="64">
        <v>6</v>
      </c>
      <c r="C11" s="51" t="s">
        <v>35</v>
      </c>
      <c r="D11" s="223">
        <v>79384770</v>
      </c>
      <c r="E11" s="224">
        <v>332199640</v>
      </c>
      <c r="F11" s="220">
        <f t="shared" si="0"/>
        <v>411584410</v>
      </c>
      <c r="G11" s="223">
        <v>96272820</v>
      </c>
      <c r="H11" s="224">
        <v>666256370</v>
      </c>
      <c r="I11" s="220">
        <f t="shared" si="1"/>
        <v>762529190</v>
      </c>
      <c r="J11" s="223">
        <v>1271668710</v>
      </c>
      <c r="K11" s="224">
        <v>12202279450</v>
      </c>
      <c r="L11" s="220">
        <f t="shared" si="2"/>
        <v>13473948160</v>
      </c>
      <c r="M11" s="223">
        <v>726275560</v>
      </c>
      <c r="N11" s="224">
        <v>12720713690</v>
      </c>
      <c r="O11" s="220">
        <f t="shared" si="3"/>
        <v>13446989250</v>
      </c>
      <c r="P11" s="223">
        <v>296121170</v>
      </c>
      <c r="Q11" s="224">
        <v>10290787240</v>
      </c>
      <c r="R11" s="220">
        <f t="shared" si="4"/>
        <v>10586908410</v>
      </c>
      <c r="S11" s="223">
        <v>63301250</v>
      </c>
      <c r="T11" s="224">
        <v>5586743320</v>
      </c>
      <c r="U11" s="220">
        <f t="shared" si="5"/>
        <v>5650044570</v>
      </c>
      <c r="V11" s="223">
        <v>5776360</v>
      </c>
      <c r="W11" s="224">
        <v>2196381740</v>
      </c>
      <c r="X11" s="220">
        <f t="shared" si="6"/>
        <v>2202158100</v>
      </c>
      <c r="Y11" s="223">
        <f t="shared" si="16"/>
        <v>2538800640</v>
      </c>
      <c r="Z11" s="224">
        <f t="shared" si="8"/>
        <v>43995361450</v>
      </c>
      <c r="AA11" s="220">
        <f t="shared" si="9"/>
        <v>46534162090</v>
      </c>
      <c r="AB11" s="132">
        <f t="shared" si="10"/>
        <v>8.8447796525049673E-3</v>
      </c>
      <c r="AC11" s="132">
        <f t="shared" si="11"/>
        <v>1.6386438602358853E-2</v>
      </c>
      <c r="AD11" s="132">
        <f t="shared" si="12"/>
        <v>0.28954960301940186</v>
      </c>
      <c r="AE11" s="132">
        <f t="shared" si="13"/>
        <v>0.28897026713391072</v>
      </c>
      <c r="AF11" s="132">
        <f t="shared" si="7"/>
        <v>0.22750830646792894</v>
      </c>
      <c r="AG11" s="132">
        <f t="shared" si="14"/>
        <v>0.12141713348297661</v>
      </c>
      <c r="AH11" s="132">
        <f t="shared" si="15"/>
        <v>4.7323471640918074E-2</v>
      </c>
    </row>
    <row r="12" spans="1:34">
      <c r="B12" s="64">
        <v>7</v>
      </c>
      <c r="C12" s="51" t="s">
        <v>44</v>
      </c>
      <c r="D12" s="223">
        <v>47353950</v>
      </c>
      <c r="E12" s="224">
        <v>389042490</v>
      </c>
      <c r="F12" s="220">
        <f t="shared" si="0"/>
        <v>436396440</v>
      </c>
      <c r="G12" s="223">
        <v>103625360</v>
      </c>
      <c r="H12" s="224">
        <v>750308990</v>
      </c>
      <c r="I12" s="220">
        <f t="shared" si="1"/>
        <v>853934350</v>
      </c>
      <c r="J12" s="223">
        <v>1550262840</v>
      </c>
      <c r="K12" s="224">
        <v>12407874910</v>
      </c>
      <c r="L12" s="220">
        <f t="shared" si="2"/>
        <v>13958137750</v>
      </c>
      <c r="M12" s="223">
        <v>925215480</v>
      </c>
      <c r="N12" s="224">
        <v>13212657110</v>
      </c>
      <c r="O12" s="220">
        <f t="shared" si="3"/>
        <v>14137872590</v>
      </c>
      <c r="P12" s="223">
        <v>383066410</v>
      </c>
      <c r="Q12" s="224">
        <v>11461260120</v>
      </c>
      <c r="R12" s="220">
        <f t="shared" si="4"/>
        <v>11844326530</v>
      </c>
      <c r="S12" s="223">
        <v>87536590</v>
      </c>
      <c r="T12" s="224">
        <v>6162058140</v>
      </c>
      <c r="U12" s="220">
        <f t="shared" si="5"/>
        <v>6249594730</v>
      </c>
      <c r="V12" s="223">
        <v>17348070</v>
      </c>
      <c r="W12" s="224">
        <v>2253032400</v>
      </c>
      <c r="X12" s="220">
        <f t="shared" si="6"/>
        <v>2270380470</v>
      </c>
      <c r="Y12" s="223">
        <f t="shared" si="16"/>
        <v>3114408700</v>
      </c>
      <c r="Z12" s="224">
        <f t="shared" si="8"/>
        <v>46636234160</v>
      </c>
      <c r="AA12" s="220">
        <f t="shared" si="9"/>
        <v>49750642860</v>
      </c>
      <c r="AB12" s="132">
        <f t="shared" si="10"/>
        <v>8.7716743927919571E-3</v>
      </c>
      <c r="AC12" s="132">
        <f t="shared" si="11"/>
        <v>1.7164287754089937E-2</v>
      </c>
      <c r="AD12" s="132">
        <f t="shared" si="12"/>
        <v>0.28056195754653207</v>
      </c>
      <c r="AE12" s="132">
        <f t="shared" si="13"/>
        <v>0.28417467146674774</v>
      </c>
      <c r="AF12" s="132">
        <f t="shared" ref="AF12:AF13" si="17">IFERROR(R12/$AA12,0)</f>
        <v>0.23807383883119534</v>
      </c>
      <c r="AG12" s="132">
        <f t="shared" si="14"/>
        <v>0.12561837135625709</v>
      </c>
      <c r="AH12" s="132">
        <f t="shared" si="15"/>
        <v>4.5635198652385814E-2</v>
      </c>
    </row>
    <row r="13" spans="1:34" ht="14.25" thickBot="1">
      <c r="B13" s="64">
        <v>8</v>
      </c>
      <c r="C13" s="51" t="s">
        <v>57</v>
      </c>
      <c r="D13" s="223">
        <v>204283660</v>
      </c>
      <c r="E13" s="224">
        <v>932915840</v>
      </c>
      <c r="F13" s="220">
        <f t="shared" si="0"/>
        <v>1137199500</v>
      </c>
      <c r="G13" s="223">
        <v>300633560</v>
      </c>
      <c r="H13" s="224">
        <v>2150791860</v>
      </c>
      <c r="I13" s="220">
        <f t="shared" si="1"/>
        <v>2451425420</v>
      </c>
      <c r="J13" s="223">
        <v>4013398840</v>
      </c>
      <c r="K13" s="224">
        <v>32301060360</v>
      </c>
      <c r="L13" s="220">
        <f t="shared" si="2"/>
        <v>36314459200</v>
      </c>
      <c r="M13" s="223">
        <v>2495989200</v>
      </c>
      <c r="N13" s="224">
        <v>36037705500</v>
      </c>
      <c r="O13" s="220">
        <f t="shared" si="3"/>
        <v>38533694700</v>
      </c>
      <c r="P13" s="223">
        <v>1110580640</v>
      </c>
      <c r="Q13" s="224">
        <v>31603204240</v>
      </c>
      <c r="R13" s="220">
        <f t="shared" si="4"/>
        <v>32713784880</v>
      </c>
      <c r="S13" s="223">
        <v>180466560</v>
      </c>
      <c r="T13" s="224">
        <v>17051173000</v>
      </c>
      <c r="U13" s="220">
        <f t="shared" si="5"/>
        <v>17231639560</v>
      </c>
      <c r="V13" s="223">
        <v>26074100</v>
      </c>
      <c r="W13" s="224">
        <v>6332048450</v>
      </c>
      <c r="X13" s="220">
        <f t="shared" si="6"/>
        <v>6358122550</v>
      </c>
      <c r="Y13" s="223">
        <f t="shared" si="16"/>
        <v>8331426560</v>
      </c>
      <c r="Z13" s="224">
        <f t="shared" si="8"/>
        <v>126408899250</v>
      </c>
      <c r="AA13" s="220">
        <f t="shared" si="9"/>
        <v>134740325810</v>
      </c>
      <c r="AB13" s="132">
        <f t="shared" si="10"/>
        <v>8.439934319318684E-3</v>
      </c>
      <c r="AC13" s="132">
        <f t="shared" si="11"/>
        <v>1.8193702629581018E-2</v>
      </c>
      <c r="AD13" s="132">
        <f t="shared" si="12"/>
        <v>0.26951440841257679</v>
      </c>
      <c r="AE13" s="132">
        <f t="shared" si="13"/>
        <v>0.28598487103509845</v>
      </c>
      <c r="AF13" s="132">
        <f t="shared" si="17"/>
        <v>0.24279134463523827</v>
      </c>
      <c r="AG13" s="132">
        <f t="shared" si="14"/>
        <v>0.12788776824169681</v>
      </c>
      <c r="AH13" s="132">
        <f t="shared" si="15"/>
        <v>4.7187970726489961E-2</v>
      </c>
    </row>
    <row r="14" spans="1:34" ht="14.25" thickTop="1">
      <c r="B14" s="283" t="s">
        <v>0</v>
      </c>
      <c r="C14" s="284"/>
      <c r="D14" s="225">
        <f>年齢階層別医療費!C4</f>
        <v>436693710</v>
      </c>
      <c r="E14" s="226">
        <f>年齢階層別医療費!D4</f>
        <v>2401815780</v>
      </c>
      <c r="F14" s="203">
        <f>年齢階層別医療費!E4</f>
        <v>2838509490</v>
      </c>
      <c r="G14" s="225">
        <f>年齢階層別医療費!C5</f>
        <v>695434970</v>
      </c>
      <c r="H14" s="226">
        <f>年齢階層別医療費!D5</f>
        <v>5307889880</v>
      </c>
      <c r="I14" s="203">
        <f>年齢階層別医療費!E5</f>
        <v>6003324850</v>
      </c>
      <c r="J14" s="225">
        <f>年齢階層別医療費!C6</f>
        <v>14803997930</v>
      </c>
      <c r="K14" s="226">
        <f>年齢階層別医療費!D6</f>
        <v>117853954850</v>
      </c>
      <c r="L14" s="203">
        <f>年齢階層別医療費!E6</f>
        <v>132657952780</v>
      </c>
      <c r="M14" s="225">
        <f>年齢階層別医療費!C7</f>
        <v>8880038100</v>
      </c>
      <c r="N14" s="226">
        <f>年齢階層別医療費!D7</f>
        <v>123881644430</v>
      </c>
      <c r="O14" s="203">
        <f>年齢階層別医療費!E7</f>
        <v>132761682530</v>
      </c>
      <c r="P14" s="225">
        <f>年齢階層別医療費!C8</f>
        <v>3706659890</v>
      </c>
      <c r="Q14" s="226">
        <f>年齢階層別医療費!D8</f>
        <v>102623844350</v>
      </c>
      <c r="R14" s="203">
        <f>年齢階層別医療費!E8</f>
        <v>106330504240</v>
      </c>
      <c r="S14" s="225">
        <f>年齢階層別医療費!C9</f>
        <v>687432510</v>
      </c>
      <c r="T14" s="226">
        <f>年齢階層別医療費!D9</f>
        <v>54973322990</v>
      </c>
      <c r="U14" s="203">
        <f>年齢階層別医療費!E9</f>
        <v>55660755500</v>
      </c>
      <c r="V14" s="225">
        <f>年齢階層別医療費!C10</f>
        <v>106009890</v>
      </c>
      <c r="W14" s="226">
        <f>年齢階層別医療費!D10</f>
        <v>20369509490</v>
      </c>
      <c r="X14" s="203">
        <f>年齢階層別医療費!E10</f>
        <v>20475519380</v>
      </c>
      <c r="Y14" s="225">
        <f>年齢階層別医療費!C11</f>
        <v>29316267000</v>
      </c>
      <c r="Z14" s="226">
        <f>年齢階層別医療費!D11</f>
        <v>427411981770</v>
      </c>
      <c r="AA14" s="203">
        <f>年齢階層別医療費!E11</f>
        <v>456728248770</v>
      </c>
      <c r="AB14" s="133">
        <f>IFERROR(F14/$AA14,0)</f>
        <v>6.2148761274221547E-3</v>
      </c>
      <c r="AC14" s="133">
        <f>IFERROR(I14/$AA14,0)</f>
        <v>1.3144194312848743E-2</v>
      </c>
      <c r="AD14" s="133">
        <f>IFERROR(L14/$AA14,0)</f>
        <v>0.29045269947119939</v>
      </c>
      <c r="AE14" s="133">
        <f>IFERROR(O14/$AA14,0)</f>
        <v>0.29067981428242323</v>
      </c>
      <c r="AF14" s="133">
        <f>IFERROR(R14/$AA14,0)</f>
        <v>0.23280912561540745</v>
      </c>
      <c r="AG14" s="133">
        <f>IFERROR(U14/$AA14,0)</f>
        <v>0.12186843193933848</v>
      </c>
      <c r="AH14" s="133">
        <f>IFERROR(X14/$AA14,0)</f>
        <v>4.4830858251360531E-2</v>
      </c>
    </row>
  </sheetData>
  <mergeCells count="20">
    <mergeCell ref="AF4:AF5"/>
    <mergeCell ref="AG4:AG5"/>
    <mergeCell ref="AH4:AH5"/>
    <mergeCell ref="AE4:AE5"/>
    <mergeCell ref="B14:C14"/>
    <mergeCell ref="V4:X4"/>
    <mergeCell ref="AB4:AB5"/>
    <mergeCell ref="AC4:AC5"/>
    <mergeCell ref="AD4:AD5"/>
    <mergeCell ref="B3:B5"/>
    <mergeCell ref="C3:C5"/>
    <mergeCell ref="D3:AA3"/>
    <mergeCell ref="AB3:AH3"/>
    <mergeCell ref="D4:F4"/>
    <mergeCell ref="G4:I4"/>
    <mergeCell ref="J4:L4"/>
    <mergeCell ref="Y4:AA4"/>
    <mergeCell ref="M4:O4"/>
    <mergeCell ref="P4:R4"/>
    <mergeCell ref="S4:U4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3.25" style="47" customWidth="1"/>
    <col min="3" max="3" width="11.875" style="47" customWidth="1"/>
    <col min="4" max="27" width="8.625" style="47" customWidth="1"/>
    <col min="28" max="34" width="6.125" style="47" customWidth="1"/>
    <col min="35" max="16384" width="9" style="47"/>
  </cols>
  <sheetData>
    <row r="1" spans="1:34" ht="16.5" customHeight="1">
      <c r="A1" s="236" t="s">
        <v>366</v>
      </c>
    </row>
    <row r="2" spans="1:34" ht="16.5" customHeight="1">
      <c r="A2" s="236" t="s">
        <v>357</v>
      </c>
    </row>
    <row r="3" spans="1:34" ht="16.5" customHeight="1">
      <c r="B3" s="311"/>
      <c r="C3" s="314" t="s">
        <v>137</v>
      </c>
      <c r="D3" s="304" t="s">
        <v>104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6"/>
      <c r="AB3" s="304" t="s">
        <v>138</v>
      </c>
      <c r="AC3" s="305"/>
      <c r="AD3" s="305"/>
      <c r="AE3" s="305"/>
      <c r="AF3" s="305"/>
      <c r="AG3" s="305"/>
      <c r="AH3" s="306"/>
    </row>
    <row r="4" spans="1:34">
      <c r="B4" s="312"/>
      <c r="C4" s="315"/>
      <c r="D4" s="304" t="s">
        <v>65</v>
      </c>
      <c r="E4" s="305"/>
      <c r="F4" s="305"/>
      <c r="G4" s="304" t="s">
        <v>66</v>
      </c>
      <c r="H4" s="305"/>
      <c r="I4" s="305"/>
      <c r="J4" s="304" t="s">
        <v>67</v>
      </c>
      <c r="K4" s="305"/>
      <c r="L4" s="305"/>
      <c r="M4" s="304" t="s">
        <v>68</v>
      </c>
      <c r="N4" s="305"/>
      <c r="O4" s="305"/>
      <c r="P4" s="304" t="s">
        <v>69</v>
      </c>
      <c r="Q4" s="305"/>
      <c r="R4" s="305"/>
      <c r="S4" s="304" t="s">
        <v>70</v>
      </c>
      <c r="T4" s="305"/>
      <c r="U4" s="305"/>
      <c r="V4" s="304" t="s">
        <v>71</v>
      </c>
      <c r="W4" s="305"/>
      <c r="X4" s="305"/>
      <c r="Y4" s="301" t="s">
        <v>106</v>
      </c>
      <c r="Z4" s="302"/>
      <c r="AA4" s="303"/>
      <c r="AB4" s="307" t="s">
        <v>65</v>
      </c>
      <c r="AC4" s="307" t="s">
        <v>66</v>
      </c>
      <c r="AD4" s="307" t="s">
        <v>67</v>
      </c>
      <c r="AE4" s="307" t="s">
        <v>68</v>
      </c>
      <c r="AF4" s="307" t="s">
        <v>69</v>
      </c>
      <c r="AG4" s="307" t="s">
        <v>70</v>
      </c>
      <c r="AH4" s="307" t="s">
        <v>71</v>
      </c>
    </row>
    <row r="5" spans="1:34">
      <c r="B5" s="313"/>
      <c r="C5" s="316"/>
      <c r="D5" s="245" t="s">
        <v>105</v>
      </c>
      <c r="E5" s="246" t="s">
        <v>103</v>
      </c>
      <c r="F5" s="247" t="s">
        <v>133</v>
      </c>
      <c r="G5" s="245" t="s">
        <v>105</v>
      </c>
      <c r="H5" s="246" t="s">
        <v>103</v>
      </c>
      <c r="I5" s="247" t="s">
        <v>134</v>
      </c>
      <c r="J5" s="245" t="s">
        <v>105</v>
      </c>
      <c r="K5" s="246" t="s">
        <v>103</v>
      </c>
      <c r="L5" s="247" t="s">
        <v>134</v>
      </c>
      <c r="M5" s="245" t="s">
        <v>105</v>
      </c>
      <c r="N5" s="246" t="s">
        <v>103</v>
      </c>
      <c r="O5" s="247" t="s">
        <v>134</v>
      </c>
      <c r="P5" s="245" t="s">
        <v>105</v>
      </c>
      <c r="Q5" s="246" t="s">
        <v>103</v>
      </c>
      <c r="R5" s="247" t="s">
        <v>134</v>
      </c>
      <c r="S5" s="245" t="s">
        <v>105</v>
      </c>
      <c r="T5" s="246" t="s">
        <v>103</v>
      </c>
      <c r="U5" s="247" t="s">
        <v>134</v>
      </c>
      <c r="V5" s="245" t="s">
        <v>105</v>
      </c>
      <c r="W5" s="246" t="s">
        <v>103</v>
      </c>
      <c r="X5" s="248" t="s">
        <v>134</v>
      </c>
      <c r="Y5" s="245" t="s">
        <v>105</v>
      </c>
      <c r="Z5" s="247" t="s">
        <v>103</v>
      </c>
      <c r="AA5" s="247" t="s">
        <v>134</v>
      </c>
      <c r="AB5" s="308"/>
      <c r="AC5" s="308"/>
      <c r="AD5" s="308"/>
      <c r="AE5" s="308"/>
      <c r="AF5" s="308"/>
      <c r="AG5" s="308"/>
      <c r="AH5" s="308"/>
    </row>
    <row r="6" spans="1:34" ht="13.5" customHeight="1">
      <c r="B6" s="237">
        <v>1</v>
      </c>
      <c r="C6" s="50" t="s">
        <v>58</v>
      </c>
      <c r="D6" s="223">
        <v>204283660</v>
      </c>
      <c r="E6" s="224">
        <v>932915840</v>
      </c>
      <c r="F6" s="220">
        <f>SUM(D6:E6)</f>
        <v>1137199500</v>
      </c>
      <c r="G6" s="223">
        <v>300633560</v>
      </c>
      <c r="H6" s="224">
        <v>2150791860</v>
      </c>
      <c r="I6" s="220">
        <f>SUM(G6:H6)</f>
        <v>2451425420</v>
      </c>
      <c r="J6" s="223">
        <v>4013398840</v>
      </c>
      <c r="K6" s="224">
        <v>32301060360</v>
      </c>
      <c r="L6" s="220">
        <f>SUM(J6:K6)</f>
        <v>36314459200</v>
      </c>
      <c r="M6" s="223">
        <v>2495989200</v>
      </c>
      <c r="N6" s="224">
        <v>36037705500</v>
      </c>
      <c r="O6" s="220">
        <f>SUM(M6:N6)</f>
        <v>38533694700</v>
      </c>
      <c r="P6" s="223">
        <v>1110580640</v>
      </c>
      <c r="Q6" s="224">
        <v>31603204240</v>
      </c>
      <c r="R6" s="220">
        <f>SUM(P6:Q6)</f>
        <v>32713784880</v>
      </c>
      <c r="S6" s="223">
        <v>180466560</v>
      </c>
      <c r="T6" s="224">
        <v>17051173000</v>
      </c>
      <c r="U6" s="220">
        <f>SUM(S6:T6)</f>
        <v>17231639560</v>
      </c>
      <c r="V6" s="223">
        <v>26074100</v>
      </c>
      <c r="W6" s="224">
        <v>6332048450</v>
      </c>
      <c r="X6" s="220">
        <f>SUM(V6:W6)</f>
        <v>6358122550</v>
      </c>
      <c r="Y6" s="223">
        <f>SUM(D6,G6,J6,M6,P6,S6,V6)</f>
        <v>8331426560</v>
      </c>
      <c r="Z6" s="222">
        <f>SUM(E6,H6,K6,N6,Q6,T6,W6)</f>
        <v>126408899250</v>
      </c>
      <c r="AA6" s="220">
        <f>SUM(F6,I6,L6,O6,R6,U6,X6)</f>
        <v>134740325810</v>
      </c>
      <c r="AB6" s="132">
        <f>IFERROR(F6/$AA6,0)</f>
        <v>8.439934319318684E-3</v>
      </c>
      <c r="AC6" s="132">
        <f>IFERROR(I6/$AA6,0)</f>
        <v>1.8193702629581018E-2</v>
      </c>
      <c r="AD6" s="132">
        <f>IFERROR(L6/$AA6,0)</f>
        <v>0.26951440841257679</v>
      </c>
      <c r="AE6" s="132">
        <f>IFERROR(O6/$AA6,0)</f>
        <v>0.28598487103509845</v>
      </c>
      <c r="AF6" s="132">
        <f>IFERROR(R6/$AA6,0)</f>
        <v>0.24279134463523827</v>
      </c>
      <c r="AG6" s="132">
        <f>IFERROR(U6/$AA6,0)</f>
        <v>0.12788776824169681</v>
      </c>
      <c r="AH6" s="132">
        <f>IFERROR(X6/$AA6,0)</f>
        <v>4.7187970726489961E-2</v>
      </c>
    </row>
    <row r="7" spans="1:34" ht="13.5" customHeight="1">
      <c r="B7" s="237">
        <v>2</v>
      </c>
      <c r="C7" s="50" t="s">
        <v>115</v>
      </c>
      <c r="D7" s="223">
        <v>0</v>
      </c>
      <c r="E7" s="224">
        <v>14979740</v>
      </c>
      <c r="F7" s="220">
        <f t="shared" ref="F7:F70" si="0">SUM(D7:E7)</f>
        <v>14979740</v>
      </c>
      <c r="G7" s="223">
        <v>15522960</v>
      </c>
      <c r="H7" s="224">
        <v>33815750</v>
      </c>
      <c r="I7" s="220">
        <f t="shared" ref="I7:I70" si="1">SUM(G7:H7)</f>
        <v>49338710</v>
      </c>
      <c r="J7" s="223">
        <v>175097200</v>
      </c>
      <c r="K7" s="224">
        <v>1084178340</v>
      </c>
      <c r="L7" s="220">
        <f t="shared" ref="L7:L70" si="2">SUM(J7:K7)</f>
        <v>1259275540</v>
      </c>
      <c r="M7" s="223">
        <v>61790490</v>
      </c>
      <c r="N7" s="224">
        <v>1221181390</v>
      </c>
      <c r="O7" s="220">
        <f t="shared" ref="O7:O70" si="3">SUM(M7:N7)</f>
        <v>1282971880</v>
      </c>
      <c r="P7" s="223">
        <v>27646950</v>
      </c>
      <c r="Q7" s="224">
        <v>1238656060</v>
      </c>
      <c r="R7" s="220">
        <f t="shared" ref="R7:R70" si="4">SUM(P7:Q7)</f>
        <v>1266303010</v>
      </c>
      <c r="S7" s="223">
        <v>2991610</v>
      </c>
      <c r="T7" s="224">
        <v>657374390</v>
      </c>
      <c r="U7" s="220">
        <f t="shared" ref="U7:U70" si="5">SUM(S7:T7)</f>
        <v>660366000</v>
      </c>
      <c r="V7" s="223">
        <v>0</v>
      </c>
      <c r="W7" s="224">
        <v>178852620</v>
      </c>
      <c r="X7" s="220">
        <f t="shared" ref="X7:X70" si="6">SUM(V7:W7)</f>
        <v>178852620</v>
      </c>
      <c r="Y7" s="223">
        <f>SUM(D7,G7,J7,M7,P7,S7,V7)</f>
        <v>283049210</v>
      </c>
      <c r="Z7" s="222">
        <f>SUM(E7,H7,K7,N7,Q7,T7,W7)</f>
        <v>4429038290</v>
      </c>
      <c r="AA7" s="220">
        <f t="shared" ref="AA7:AA70" si="7">SUM(F7,I7,L7,O7,R7,U7,X7)</f>
        <v>4712087500</v>
      </c>
      <c r="AB7" s="132">
        <f t="shared" ref="AB7:AB70" si="8">IFERROR(F7/$AA7,0)</f>
        <v>3.1790029365965722E-3</v>
      </c>
      <c r="AC7" s="132">
        <f t="shared" ref="AC7:AC70" si="9">IFERROR(I7/$AA7,0)</f>
        <v>1.0470669315881762E-2</v>
      </c>
      <c r="AD7" s="132">
        <f t="shared" ref="AD7:AD70" si="10">IFERROR(L7/$AA7,0)</f>
        <v>0.2672436664217292</v>
      </c>
      <c r="AE7" s="132">
        <f t="shared" ref="AE7:AE70" si="11">IFERROR(O7/$AA7,0)</f>
        <v>0.27227250767308542</v>
      </c>
      <c r="AF7" s="132">
        <f t="shared" ref="AF7:AF70" si="12">IFERROR(R7/$AA7,0)</f>
        <v>0.26873503728443071</v>
      </c>
      <c r="AG7" s="132">
        <f t="shared" ref="AG7:AG70" si="13">IFERROR(U7/$AA7,0)</f>
        <v>0.14014298333806408</v>
      </c>
      <c r="AH7" s="132">
        <f t="shared" ref="AH7:AH70" si="14">IFERROR(X7/$AA7,0)</f>
        <v>3.7956133030212197E-2</v>
      </c>
    </row>
    <row r="8" spans="1:34" ht="13.5" customHeight="1">
      <c r="B8" s="237">
        <v>3</v>
      </c>
      <c r="C8" s="50" t="s">
        <v>116</v>
      </c>
      <c r="D8" s="223">
        <v>10775000</v>
      </c>
      <c r="E8" s="224">
        <v>5113440</v>
      </c>
      <c r="F8" s="220">
        <f t="shared" si="0"/>
        <v>15888440</v>
      </c>
      <c r="G8" s="223">
        <v>31846990</v>
      </c>
      <c r="H8" s="224">
        <v>130471850</v>
      </c>
      <c r="I8" s="220">
        <f t="shared" si="1"/>
        <v>162318840</v>
      </c>
      <c r="J8" s="223">
        <v>93392320</v>
      </c>
      <c r="K8" s="224">
        <v>754720730</v>
      </c>
      <c r="L8" s="220">
        <f t="shared" si="2"/>
        <v>848113050</v>
      </c>
      <c r="M8" s="223">
        <v>39391040</v>
      </c>
      <c r="N8" s="224">
        <v>797524690</v>
      </c>
      <c r="O8" s="220">
        <f t="shared" si="3"/>
        <v>836915730</v>
      </c>
      <c r="P8" s="223">
        <v>20903410</v>
      </c>
      <c r="Q8" s="224">
        <v>801373890</v>
      </c>
      <c r="R8" s="220">
        <f t="shared" si="4"/>
        <v>822277300</v>
      </c>
      <c r="S8" s="223">
        <v>0</v>
      </c>
      <c r="T8" s="224">
        <v>441583320</v>
      </c>
      <c r="U8" s="220">
        <f t="shared" si="5"/>
        <v>441583320</v>
      </c>
      <c r="V8" s="223">
        <v>0</v>
      </c>
      <c r="W8" s="224">
        <v>191924690</v>
      </c>
      <c r="X8" s="220">
        <f t="shared" si="6"/>
        <v>191924690</v>
      </c>
      <c r="Y8" s="223">
        <f>SUM(D8,G8,J8,M8,P8,S8,V8)</f>
        <v>196308760</v>
      </c>
      <c r="Z8" s="222">
        <f t="shared" ref="Y8:Z70" si="15">SUM(E8,H8,K8,N8,Q8,T8,W8)</f>
        <v>3122712610</v>
      </c>
      <c r="AA8" s="220">
        <f t="shared" si="7"/>
        <v>3319021370</v>
      </c>
      <c r="AB8" s="132">
        <f t="shared" si="8"/>
        <v>4.7870857788420932E-3</v>
      </c>
      <c r="AC8" s="132">
        <f t="shared" si="9"/>
        <v>4.8905632686540974E-2</v>
      </c>
      <c r="AD8" s="132">
        <f t="shared" si="10"/>
        <v>0.25553106034987655</v>
      </c>
      <c r="AE8" s="132">
        <f t="shared" si="11"/>
        <v>0.25215737914938463</v>
      </c>
      <c r="AF8" s="132">
        <f t="shared" si="12"/>
        <v>0.24774691342225375</v>
      </c>
      <c r="AG8" s="132">
        <f t="shared" si="13"/>
        <v>0.13304624188063002</v>
      </c>
      <c r="AH8" s="132">
        <f t="shared" si="14"/>
        <v>5.7825686732471987E-2</v>
      </c>
    </row>
    <row r="9" spans="1:34" ht="13.5" customHeight="1">
      <c r="B9" s="237">
        <v>4</v>
      </c>
      <c r="C9" s="50" t="s">
        <v>117</v>
      </c>
      <c r="D9" s="223">
        <v>5931480</v>
      </c>
      <c r="E9" s="224">
        <v>40187990</v>
      </c>
      <c r="F9" s="220">
        <f t="shared" si="0"/>
        <v>46119470</v>
      </c>
      <c r="G9" s="223">
        <v>22312790</v>
      </c>
      <c r="H9" s="224">
        <v>61386520</v>
      </c>
      <c r="I9" s="220">
        <f t="shared" si="1"/>
        <v>83699310</v>
      </c>
      <c r="J9" s="223">
        <v>78984150</v>
      </c>
      <c r="K9" s="224">
        <v>1072914920</v>
      </c>
      <c r="L9" s="220">
        <f t="shared" si="2"/>
        <v>1151899070</v>
      </c>
      <c r="M9" s="223">
        <v>65999660</v>
      </c>
      <c r="N9" s="224">
        <v>1217855530</v>
      </c>
      <c r="O9" s="220">
        <f t="shared" si="3"/>
        <v>1283855190</v>
      </c>
      <c r="P9" s="223">
        <v>24488060</v>
      </c>
      <c r="Q9" s="224">
        <v>1097132860</v>
      </c>
      <c r="R9" s="220">
        <f t="shared" si="4"/>
        <v>1121620920</v>
      </c>
      <c r="S9" s="223">
        <v>0</v>
      </c>
      <c r="T9" s="224">
        <v>540060410</v>
      </c>
      <c r="U9" s="220">
        <f t="shared" si="5"/>
        <v>540060410</v>
      </c>
      <c r="V9" s="223">
        <v>0</v>
      </c>
      <c r="W9" s="224">
        <v>173024270</v>
      </c>
      <c r="X9" s="220">
        <f t="shared" si="6"/>
        <v>173024270</v>
      </c>
      <c r="Y9" s="223">
        <f t="shared" si="15"/>
        <v>197716140</v>
      </c>
      <c r="Z9" s="222">
        <f t="shared" si="15"/>
        <v>4202562500</v>
      </c>
      <c r="AA9" s="220">
        <f t="shared" si="7"/>
        <v>4400278640</v>
      </c>
      <c r="AB9" s="132">
        <f t="shared" si="8"/>
        <v>1.0481033991974654E-2</v>
      </c>
      <c r="AC9" s="132">
        <f t="shared" si="9"/>
        <v>1.9021365883320516E-2</v>
      </c>
      <c r="AD9" s="132">
        <f t="shared" si="10"/>
        <v>0.26177866545287687</v>
      </c>
      <c r="AE9" s="132">
        <f t="shared" si="11"/>
        <v>0.29176679365923064</v>
      </c>
      <c r="AF9" s="132">
        <f t="shared" si="12"/>
        <v>0.25489770347815977</v>
      </c>
      <c r="AG9" s="132">
        <f t="shared" si="13"/>
        <v>0.12273322991200393</v>
      </c>
      <c r="AH9" s="132">
        <f t="shared" si="14"/>
        <v>3.9321207622433657E-2</v>
      </c>
    </row>
    <row r="10" spans="1:34" ht="13.5" customHeight="1">
      <c r="B10" s="237">
        <v>5</v>
      </c>
      <c r="C10" s="50" t="s">
        <v>118</v>
      </c>
      <c r="D10" s="223">
        <v>0</v>
      </c>
      <c r="E10" s="224">
        <v>17819840</v>
      </c>
      <c r="F10" s="220">
        <f t="shared" si="0"/>
        <v>17819840</v>
      </c>
      <c r="G10" s="223">
        <v>9076810</v>
      </c>
      <c r="H10" s="224">
        <v>36563610</v>
      </c>
      <c r="I10" s="220">
        <f t="shared" si="1"/>
        <v>45640420</v>
      </c>
      <c r="J10" s="223">
        <v>140017860</v>
      </c>
      <c r="K10" s="224">
        <v>765634220</v>
      </c>
      <c r="L10" s="220">
        <f t="shared" si="2"/>
        <v>905652080</v>
      </c>
      <c r="M10" s="223">
        <v>94883560</v>
      </c>
      <c r="N10" s="224">
        <v>677820080</v>
      </c>
      <c r="O10" s="220">
        <f t="shared" si="3"/>
        <v>772703640</v>
      </c>
      <c r="P10" s="223">
        <v>15367810</v>
      </c>
      <c r="Q10" s="224">
        <v>510386220</v>
      </c>
      <c r="R10" s="220">
        <f t="shared" si="4"/>
        <v>525754030</v>
      </c>
      <c r="S10" s="223">
        <v>3337880</v>
      </c>
      <c r="T10" s="224">
        <v>379854950</v>
      </c>
      <c r="U10" s="220">
        <f t="shared" si="5"/>
        <v>383192830</v>
      </c>
      <c r="V10" s="223">
        <v>0</v>
      </c>
      <c r="W10" s="224">
        <v>146910800</v>
      </c>
      <c r="X10" s="220">
        <f t="shared" si="6"/>
        <v>146910800</v>
      </c>
      <c r="Y10" s="223">
        <f t="shared" si="15"/>
        <v>262683920</v>
      </c>
      <c r="Z10" s="222">
        <f t="shared" si="15"/>
        <v>2534989720</v>
      </c>
      <c r="AA10" s="220">
        <f t="shared" si="7"/>
        <v>2797673640</v>
      </c>
      <c r="AB10" s="132">
        <f t="shared" si="8"/>
        <v>6.3695206421575321E-3</v>
      </c>
      <c r="AC10" s="132">
        <f t="shared" si="9"/>
        <v>1.6313704124545421E-2</v>
      </c>
      <c r="AD10" s="132">
        <f t="shared" si="10"/>
        <v>0.32371612866181204</v>
      </c>
      <c r="AE10" s="132">
        <f t="shared" si="11"/>
        <v>0.27619506040740333</v>
      </c>
      <c r="AF10" s="132">
        <f t="shared" si="12"/>
        <v>0.18792543293219863</v>
      </c>
      <c r="AG10" s="132">
        <f t="shared" si="13"/>
        <v>0.13696838134415135</v>
      </c>
      <c r="AH10" s="132">
        <f t="shared" si="14"/>
        <v>5.2511771887731692E-2</v>
      </c>
    </row>
    <row r="11" spans="1:34" ht="13.5" customHeight="1">
      <c r="B11" s="237">
        <v>6</v>
      </c>
      <c r="C11" s="50" t="s">
        <v>119</v>
      </c>
      <c r="D11" s="223">
        <v>0</v>
      </c>
      <c r="E11" s="224">
        <v>31956970</v>
      </c>
      <c r="F11" s="220">
        <f t="shared" si="0"/>
        <v>31956970</v>
      </c>
      <c r="G11" s="223">
        <v>10378370</v>
      </c>
      <c r="H11" s="224">
        <v>157623830</v>
      </c>
      <c r="I11" s="220">
        <f t="shared" si="1"/>
        <v>168002200</v>
      </c>
      <c r="J11" s="223">
        <v>105497460</v>
      </c>
      <c r="K11" s="224">
        <v>1173263190</v>
      </c>
      <c r="L11" s="220">
        <f t="shared" si="2"/>
        <v>1278760650</v>
      </c>
      <c r="M11" s="223">
        <v>81303030</v>
      </c>
      <c r="N11" s="224">
        <v>1206315990</v>
      </c>
      <c r="O11" s="220">
        <f t="shared" si="3"/>
        <v>1287619020</v>
      </c>
      <c r="P11" s="223">
        <v>22324460</v>
      </c>
      <c r="Q11" s="224">
        <v>965912450</v>
      </c>
      <c r="R11" s="220">
        <f t="shared" si="4"/>
        <v>988236910</v>
      </c>
      <c r="S11" s="223">
        <v>4139640</v>
      </c>
      <c r="T11" s="224">
        <v>532261910</v>
      </c>
      <c r="U11" s="220">
        <f t="shared" si="5"/>
        <v>536401550</v>
      </c>
      <c r="V11" s="223">
        <v>0</v>
      </c>
      <c r="W11" s="224">
        <v>180200330</v>
      </c>
      <c r="X11" s="220">
        <f t="shared" si="6"/>
        <v>180200330</v>
      </c>
      <c r="Y11" s="223">
        <f t="shared" si="15"/>
        <v>223642960</v>
      </c>
      <c r="Z11" s="222">
        <f t="shared" si="15"/>
        <v>4247534670</v>
      </c>
      <c r="AA11" s="220">
        <f t="shared" si="7"/>
        <v>4471177630</v>
      </c>
      <c r="AB11" s="132">
        <f t="shared" si="8"/>
        <v>7.1473273138557905E-3</v>
      </c>
      <c r="AC11" s="132">
        <f t="shared" si="9"/>
        <v>3.7574485717759329E-2</v>
      </c>
      <c r="AD11" s="132">
        <f t="shared" si="10"/>
        <v>0.28600086058312113</v>
      </c>
      <c r="AE11" s="132">
        <f t="shared" si="11"/>
        <v>0.28798207688295308</v>
      </c>
      <c r="AF11" s="132">
        <f t="shared" si="12"/>
        <v>0.2210238536195217</v>
      </c>
      <c r="AG11" s="132">
        <f t="shared" si="13"/>
        <v>0.11996874076326956</v>
      </c>
      <c r="AH11" s="132">
        <f t="shared" si="14"/>
        <v>4.0302655119519373E-2</v>
      </c>
    </row>
    <row r="12" spans="1:34" ht="13.5" customHeight="1">
      <c r="B12" s="237">
        <v>7</v>
      </c>
      <c r="C12" s="50" t="s">
        <v>120</v>
      </c>
      <c r="D12" s="223">
        <v>66990400</v>
      </c>
      <c r="E12" s="224">
        <v>46096550</v>
      </c>
      <c r="F12" s="220">
        <f t="shared" si="0"/>
        <v>113086950</v>
      </c>
      <c r="G12" s="223">
        <v>9882130</v>
      </c>
      <c r="H12" s="224">
        <v>93876470</v>
      </c>
      <c r="I12" s="220">
        <f t="shared" si="1"/>
        <v>103758600</v>
      </c>
      <c r="J12" s="223">
        <v>160574200</v>
      </c>
      <c r="K12" s="224">
        <v>1182506410</v>
      </c>
      <c r="L12" s="220">
        <f t="shared" si="2"/>
        <v>1343080610</v>
      </c>
      <c r="M12" s="223">
        <v>54570770</v>
      </c>
      <c r="N12" s="224">
        <v>1228794450</v>
      </c>
      <c r="O12" s="220">
        <f t="shared" si="3"/>
        <v>1283365220</v>
      </c>
      <c r="P12" s="223">
        <v>54004150</v>
      </c>
      <c r="Q12" s="224">
        <v>977698550</v>
      </c>
      <c r="R12" s="220">
        <f t="shared" si="4"/>
        <v>1031702700</v>
      </c>
      <c r="S12" s="223">
        <v>5710250</v>
      </c>
      <c r="T12" s="224">
        <v>543219030</v>
      </c>
      <c r="U12" s="220">
        <f t="shared" si="5"/>
        <v>548929280</v>
      </c>
      <c r="V12" s="223">
        <v>3282050</v>
      </c>
      <c r="W12" s="224">
        <v>211599350</v>
      </c>
      <c r="X12" s="220">
        <f t="shared" si="6"/>
        <v>214881400</v>
      </c>
      <c r="Y12" s="223">
        <f t="shared" si="15"/>
        <v>355013950</v>
      </c>
      <c r="Z12" s="222">
        <f t="shared" si="15"/>
        <v>4283790810</v>
      </c>
      <c r="AA12" s="220">
        <f t="shared" si="7"/>
        <v>4638804760</v>
      </c>
      <c r="AB12" s="132">
        <f t="shared" si="8"/>
        <v>2.4378467267072476E-2</v>
      </c>
      <c r="AC12" s="132">
        <f t="shared" si="9"/>
        <v>2.2367529001155892E-2</v>
      </c>
      <c r="AD12" s="132">
        <f t="shared" si="10"/>
        <v>0.28953160986236465</v>
      </c>
      <c r="AE12" s="132">
        <f t="shared" si="11"/>
        <v>0.27665859772033174</v>
      </c>
      <c r="AF12" s="132">
        <f t="shared" si="12"/>
        <v>0.2224070107231674</v>
      </c>
      <c r="AG12" s="132">
        <f t="shared" si="13"/>
        <v>0.11833420641743068</v>
      </c>
      <c r="AH12" s="132">
        <f t="shared" si="14"/>
        <v>4.6322579008477173E-2</v>
      </c>
    </row>
    <row r="13" spans="1:34" ht="13.5" customHeight="1">
      <c r="B13" s="237">
        <v>8</v>
      </c>
      <c r="C13" s="50" t="s">
        <v>59</v>
      </c>
      <c r="D13" s="223">
        <v>507420</v>
      </c>
      <c r="E13" s="224">
        <v>16629870</v>
      </c>
      <c r="F13" s="220">
        <f t="shared" si="0"/>
        <v>17137290</v>
      </c>
      <c r="G13" s="223">
        <v>936850</v>
      </c>
      <c r="H13" s="224">
        <v>16050900</v>
      </c>
      <c r="I13" s="220">
        <f t="shared" si="1"/>
        <v>16987750</v>
      </c>
      <c r="J13" s="223">
        <v>73577430</v>
      </c>
      <c r="K13" s="224">
        <v>690387330</v>
      </c>
      <c r="L13" s="220">
        <f t="shared" si="2"/>
        <v>763964760</v>
      </c>
      <c r="M13" s="223">
        <v>62727920</v>
      </c>
      <c r="N13" s="224">
        <v>792898500</v>
      </c>
      <c r="O13" s="220">
        <f t="shared" si="3"/>
        <v>855626420</v>
      </c>
      <c r="P13" s="223">
        <v>18210640</v>
      </c>
      <c r="Q13" s="224">
        <v>673470690</v>
      </c>
      <c r="R13" s="220">
        <f t="shared" si="4"/>
        <v>691681330</v>
      </c>
      <c r="S13" s="223">
        <v>1649500</v>
      </c>
      <c r="T13" s="224">
        <v>427983920</v>
      </c>
      <c r="U13" s="220">
        <f t="shared" si="5"/>
        <v>429633420</v>
      </c>
      <c r="V13" s="223">
        <v>7026000</v>
      </c>
      <c r="W13" s="224">
        <v>154740680</v>
      </c>
      <c r="X13" s="220">
        <f t="shared" si="6"/>
        <v>161766680</v>
      </c>
      <c r="Y13" s="223">
        <f t="shared" si="15"/>
        <v>164635760</v>
      </c>
      <c r="Z13" s="222">
        <f t="shared" si="15"/>
        <v>2772161890</v>
      </c>
      <c r="AA13" s="220">
        <f t="shared" si="7"/>
        <v>2936797650</v>
      </c>
      <c r="AB13" s="132">
        <f t="shared" si="8"/>
        <v>5.8353662874934542E-3</v>
      </c>
      <c r="AC13" s="132">
        <f t="shared" si="9"/>
        <v>5.7844468787286041E-3</v>
      </c>
      <c r="AD13" s="132">
        <f t="shared" si="10"/>
        <v>0.26013530758579845</v>
      </c>
      <c r="AE13" s="132">
        <f t="shared" si="11"/>
        <v>0.29134673953447221</v>
      </c>
      <c r="AF13" s="132">
        <f t="shared" si="12"/>
        <v>0.23552229756108664</v>
      </c>
      <c r="AG13" s="132">
        <f t="shared" si="13"/>
        <v>0.14629316391614519</v>
      </c>
      <c r="AH13" s="132">
        <f t="shared" si="14"/>
        <v>5.5082678236275488E-2</v>
      </c>
    </row>
    <row r="14" spans="1:34" ht="13.5" customHeight="1">
      <c r="B14" s="237">
        <v>9</v>
      </c>
      <c r="C14" s="50" t="s">
        <v>121</v>
      </c>
      <c r="D14" s="223">
        <v>0</v>
      </c>
      <c r="E14" s="224">
        <v>9986100</v>
      </c>
      <c r="F14" s="220">
        <f t="shared" si="0"/>
        <v>9986100</v>
      </c>
      <c r="G14" s="223">
        <v>10777670</v>
      </c>
      <c r="H14" s="224">
        <v>56331590</v>
      </c>
      <c r="I14" s="220">
        <f t="shared" si="1"/>
        <v>67109260</v>
      </c>
      <c r="J14" s="223">
        <v>79313910</v>
      </c>
      <c r="K14" s="224">
        <v>525644440</v>
      </c>
      <c r="L14" s="220">
        <f t="shared" si="2"/>
        <v>604958350</v>
      </c>
      <c r="M14" s="223">
        <v>47817690</v>
      </c>
      <c r="N14" s="224">
        <v>508209570</v>
      </c>
      <c r="O14" s="220">
        <f t="shared" si="3"/>
        <v>556027260</v>
      </c>
      <c r="P14" s="223">
        <v>4802860</v>
      </c>
      <c r="Q14" s="224">
        <v>472424470</v>
      </c>
      <c r="R14" s="220">
        <f t="shared" si="4"/>
        <v>477227330</v>
      </c>
      <c r="S14" s="223">
        <v>2332590</v>
      </c>
      <c r="T14" s="224">
        <v>243917040</v>
      </c>
      <c r="U14" s="220">
        <f t="shared" si="5"/>
        <v>246249630</v>
      </c>
      <c r="V14" s="223">
        <v>538590</v>
      </c>
      <c r="W14" s="224">
        <v>89509220</v>
      </c>
      <c r="X14" s="220">
        <f t="shared" si="6"/>
        <v>90047810</v>
      </c>
      <c r="Y14" s="223">
        <f t="shared" si="15"/>
        <v>145583310</v>
      </c>
      <c r="Z14" s="222">
        <f t="shared" si="15"/>
        <v>1906022430</v>
      </c>
      <c r="AA14" s="220">
        <f t="shared" si="7"/>
        <v>2051605740</v>
      </c>
      <c r="AB14" s="132">
        <f t="shared" si="8"/>
        <v>4.8674556740126882E-3</v>
      </c>
      <c r="AC14" s="132">
        <f t="shared" si="9"/>
        <v>3.2710602574157352E-2</v>
      </c>
      <c r="AD14" s="132">
        <f t="shared" si="10"/>
        <v>0.29487066554999986</v>
      </c>
      <c r="AE14" s="132">
        <f t="shared" si="11"/>
        <v>0.27102052268580612</v>
      </c>
      <c r="AF14" s="132">
        <f t="shared" si="12"/>
        <v>0.2326116176688022</v>
      </c>
      <c r="AG14" s="132">
        <f t="shared" si="13"/>
        <v>0.12002775445539551</v>
      </c>
      <c r="AH14" s="132">
        <f t="shared" si="14"/>
        <v>4.3891381391826287E-2</v>
      </c>
    </row>
    <row r="15" spans="1:34" ht="13.5" customHeight="1">
      <c r="B15" s="237">
        <v>10</v>
      </c>
      <c r="C15" s="50" t="s">
        <v>60</v>
      </c>
      <c r="D15" s="223">
        <v>1633290</v>
      </c>
      <c r="E15" s="224">
        <v>16478130</v>
      </c>
      <c r="F15" s="220">
        <f t="shared" si="0"/>
        <v>18111420</v>
      </c>
      <c r="G15" s="223">
        <v>1026450</v>
      </c>
      <c r="H15" s="224">
        <v>68098580</v>
      </c>
      <c r="I15" s="220">
        <f t="shared" si="1"/>
        <v>69125030</v>
      </c>
      <c r="J15" s="223">
        <v>159460770</v>
      </c>
      <c r="K15" s="224">
        <v>1170824680</v>
      </c>
      <c r="L15" s="220">
        <f t="shared" si="2"/>
        <v>1330285450</v>
      </c>
      <c r="M15" s="223">
        <v>86003820</v>
      </c>
      <c r="N15" s="224">
        <v>1450935650</v>
      </c>
      <c r="O15" s="220">
        <f t="shared" si="3"/>
        <v>1536939470</v>
      </c>
      <c r="P15" s="223">
        <v>44102230</v>
      </c>
      <c r="Q15" s="224">
        <v>1058112740</v>
      </c>
      <c r="R15" s="220">
        <f t="shared" si="4"/>
        <v>1102214970</v>
      </c>
      <c r="S15" s="223">
        <v>6415590</v>
      </c>
      <c r="T15" s="224">
        <v>637098650</v>
      </c>
      <c r="U15" s="220">
        <f t="shared" si="5"/>
        <v>643514240</v>
      </c>
      <c r="V15" s="223">
        <v>0</v>
      </c>
      <c r="W15" s="224">
        <v>249208330</v>
      </c>
      <c r="X15" s="220">
        <f t="shared" si="6"/>
        <v>249208330</v>
      </c>
      <c r="Y15" s="223">
        <f t="shared" si="15"/>
        <v>298642150</v>
      </c>
      <c r="Z15" s="222">
        <f t="shared" si="15"/>
        <v>4650756760</v>
      </c>
      <c r="AA15" s="220">
        <f t="shared" si="7"/>
        <v>4949398910</v>
      </c>
      <c r="AB15" s="132">
        <f t="shared" si="8"/>
        <v>3.6593170866480026E-3</v>
      </c>
      <c r="AC15" s="132">
        <f t="shared" si="9"/>
        <v>1.3966348491396907E-2</v>
      </c>
      <c r="AD15" s="132">
        <f t="shared" si="10"/>
        <v>0.26877717359015624</v>
      </c>
      <c r="AE15" s="132">
        <f t="shared" si="11"/>
        <v>0.31053053066599556</v>
      </c>
      <c r="AF15" s="132">
        <f t="shared" si="12"/>
        <v>0.22269673349081495</v>
      </c>
      <c r="AG15" s="132">
        <f t="shared" si="13"/>
        <v>0.13001866523625996</v>
      </c>
      <c r="AH15" s="132">
        <f t="shared" si="14"/>
        <v>5.0351231438728383E-2</v>
      </c>
    </row>
    <row r="16" spans="1:34" ht="13.5" customHeight="1">
      <c r="B16" s="237">
        <v>11</v>
      </c>
      <c r="C16" s="50" t="s">
        <v>61</v>
      </c>
      <c r="D16" s="223">
        <v>13152340</v>
      </c>
      <c r="E16" s="224">
        <v>102311490</v>
      </c>
      <c r="F16" s="220">
        <f t="shared" si="0"/>
        <v>115463830</v>
      </c>
      <c r="G16" s="223">
        <v>13668790</v>
      </c>
      <c r="H16" s="224">
        <v>103763840</v>
      </c>
      <c r="I16" s="220">
        <f t="shared" si="1"/>
        <v>117432630</v>
      </c>
      <c r="J16" s="223">
        <v>274987190</v>
      </c>
      <c r="K16" s="224">
        <v>1875922150</v>
      </c>
      <c r="L16" s="220">
        <f t="shared" si="2"/>
        <v>2150909340</v>
      </c>
      <c r="M16" s="223">
        <v>153086870</v>
      </c>
      <c r="N16" s="224">
        <v>2134609730</v>
      </c>
      <c r="O16" s="220">
        <f t="shared" si="3"/>
        <v>2287696600</v>
      </c>
      <c r="P16" s="223">
        <v>65722840</v>
      </c>
      <c r="Q16" s="224">
        <v>1834420110</v>
      </c>
      <c r="R16" s="220">
        <f t="shared" si="4"/>
        <v>1900142950</v>
      </c>
      <c r="S16" s="223">
        <v>7245400</v>
      </c>
      <c r="T16" s="224">
        <v>1028358500</v>
      </c>
      <c r="U16" s="220">
        <f t="shared" si="5"/>
        <v>1035603900</v>
      </c>
      <c r="V16" s="223">
        <v>0</v>
      </c>
      <c r="W16" s="224">
        <v>378828340</v>
      </c>
      <c r="X16" s="220">
        <f t="shared" si="6"/>
        <v>378828340</v>
      </c>
      <c r="Y16" s="223">
        <f t="shared" si="15"/>
        <v>527863430</v>
      </c>
      <c r="Z16" s="222">
        <f t="shared" si="15"/>
        <v>7458214160</v>
      </c>
      <c r="AA16" s="220">
        <f t="shared" si="7"/>
        <v>7986077590</v>
      </c>
      <c r="AB16" s="132">
        <f t="shared" si="8"/>
        <v>1.4458140269583832E-2</v>
      </c>
      <c r="AC16" s="132">
        <f t="shared" si="9"/>
        <v>1.4704669304371233E-2</v>
      </c>
      <c r="AD16" s="132">
        <f t="shared" si="10"/>
        <v>0.26933238698974371</v>
      </c>
      <c r="AE16" s="132">
        <f t="shared" si="11"/>
        <v>0.28646060274503293</v>
      </c>
      <c r="AF16" s="132">
        <f t="shared" si="12"/>
        <v>0.23793194200608811</v>
      </c>
      <c r="AG16" s="132">
        <f t="shared" si="13"/>
        <v>0.12967616308871849</v>
      </c>
      <c r="AH16" s="132">
        <f t="shared" si="14"/>
        <v>4.7436095596461642E-2</v>
      </c>
    </row>
    <row r="17" spans="2:34" ht="13.5" customHeight="1">
      <c r="B17" s="237">
        <v>12</v>
      </c>
      <c r="C17" s="50" t="s">
        <v>122</v>
      </c>
      <c r="D17" s="223">
        <v>19894400</v>
      </c>
      <c r="E17" s="224">
        <v>34365060</v>
      </c>
      <c r="F17" s="220">
        <f t="shared" si="0"/>
        <v>54259460</v>
      </c>
      <c r="G17" s="223">
        <v>20530700</v>
      </c>
      <c r="H17" s="224">
        <v>35685940</v>
      </c>
      <c r="I17" s="220">
        <f t="shared" si="1"/>
        <v>56216640</v>
      </c>
      <c r="J17" s="223">
        <v>116524060</v>
      </c>
      <c r="K17" s="224">
        <v>1024025640</v>
      </c>
      <c r="L17" s="220">
        <f t="shared" si="2"/>
        <v>1140549700</v>
      </c>
      <c r="M17" s="223">
        <v>105640850</v>
      </c>
      <c r="N17" s="224">
        <v>1111877190</v>
      </c>
      <c r="O17" s="220">
        <f t="shared" si="3"/>
        <v>1217518040</v>
      </c>
      <c r="P17" s="223">
        <v>20126830</v>
      </c>
      <c r="Q17" s="224">
        <v>962376500</v>
      </c>
      <c r="R17" s="220">
        <f t="shared" si="4"/>
        <v>982503330</v>
      </c>
      <c r="S17" s="223">
        <v>12814300</v>
      </c>
      <c r="T17" s="224">
        <v>525722010</v>
      </c>
      <c r="U17" s="220">
        <f t="shared" si="5"/>
        <v>538536310</v>
      </c>
      <c r="V17" s="223">
        <v>0</v>
      </c>
      <c r="W17" s="224">
        <v>183929340</v>
      </c>
      <c r="X17" s="220">
        <f t="shared" si="6"/>
        <v>183929340</v>
      </c>
      <c r="Y17" s="223">
        <f t="shared" si="15"/>
        <v>295531140</v>
      </c>
      <c r="Z17" s="222">
        <f t="shared" si="15"/>
        <v>3877981680</v>
      </c>
      <c r="AA17" s="220">
        <f t="shared" si="7"/>
        <v>4173512820</v>
      </c>
      <c r="AB17" s="132">
        <f t="shared" si="8"/>
        <v>1.3000908908194032E-2</v>
      </c>
      <c r="AC17" s="132">
        <f t="shared" si="9"/>
        <v>1.3469861582933869E-2</v>
      </c>
      <c r="AD17" s="132">
        <f t="shared" si="10"/>
        <v>0.27328290320191229</v>
      </c>
      <c r="AE17" s="132">
        <f t="shared" si="11"/>
        <v>0.2917250030155652</v>
      </c>
      <c r="AF17" s="132">
        <f t="shared" si="12"/>
        <v>0.2354139959249005</v>
      </c>
      <c r="AG17" s="132">
        <f t="shared" si="13"/>
        <v>0.12903669719648783</v>
      </c>
      <c r="AH17" s="132">
        <f t="shared" si="14"/>
        <v>4.4070630170006279E-2</v>
      </c>
    </row>
    <row r="18" spans="2:34" ht="13.5" customHeight="1">
      <c r="B18" s="237">
        <v>13</v>
      </c>
      <c r="C18" s="50" t="s">
        <v>123</v>
      </c>
      <c r="D18" s="223">
        <v>1404810</v>
      </c>
      <c r="E18" s="224">
        <v>92451510</v>
      </c>
      <c r="F18" s="220">
        <f t="shared" si="0"/>
        <v>93856320</v>
      </c>
      <c r="G18" s="223">
        <v>13131860</v>
      </c>
      <c r="H18" s="224">
        <v>136959280</v>
      </c>
      <c r="I18" s="220">
        <f t="shared" si="1"/>
        <v>150091140</v>
      </c>
      <c r="J18" s="223">
        <v>182213240</v>
      </c>
      <c r="K18" s="224">
        <v>1756030830</v>
      </c>
      <c r="L18" s="220">
        <f t="shared" si="2"/>
        <v>1938244070</v>
      </c>
      <c r="M18" s="223">
        <v>161329100</v>
      </c>
      <c r="N18" s="224">
        <v>2108395500</v>
      </c>
      <c r="O18" s="220">
        <f t="shared" si="3"/>
        <v>2269724600</v>
      </c>
      <c r="P18" s="223">
        <v>60813760</v>
      </c>
      <c r="Q18" s="224">
        <v>1818459600</v>
      </c>
      <c r="R18" s="220">
        <f t="shared" si="4"/>
        <v>1879273360</v>
      </c>
      <c r="S18" s="223">
        <v>21483740</v>
      </c>
      <c r="T18" s="224">
        <v>924353790</v>
      </c>
      <c r="U18" s="220">
        <f t="shared" si="5"/>
        <v>945837530</v>
      </c>
      <c r="V18" s="223">
        <v>1931750</v>
      </c>
      <c r="W18" s="224">
        <v>390762080</v>
      </c>
      <c r="X18" s="220">
        <f t="shared" si="6"/>
        <v>392693830</v>
      </c>
      <c r="Y18" s="223">
        <f t="shared" si="15"/>
        <v>442308260</v>
      </c>
      <c r="Z18" s="222">
        <f t="shared" si="15"/>
        <v>7227412590</v>
      </c>
      <c r="AA18" s="220">
        <f t="shared" si="7"/>
        <v>7669720850</v>
      </c>
      <c r="AB18" s="132">
        <f t="shared" si="8"/>
        <v>1.2237253719605714E-2</v>
      </c>
      <c r="AC18" s="132">
        <f t="shared" si="9"/>
        <v>1.9569309357588941E-2</v>
      </c>
      <c r="AD18" s="132">
        <f t="shared" si="10"/>
        <v>0.2527137698890306</v>
      </c>
      <c r="AE18" s="132">
        <f t="shared" si="11"/>
        <v>0.29593314338161342</v>
      </c>
      <c r="AF18" s="132">
        <f t="shared" si="12"/>
        <v>0.24502500113807923</v>
      </c>
      <c r="AG18" s="132">
        <f t="shared" si="13"/>
        <v>0.12332098501342457</v>
      </c>
      <c r="AH18" s="132">
        <f t="shared" si="14"/>
        <v>5.1200537500657534E-2</v>
      </c>
    </row>
    <row r="19" spans="2:34" ht="13.5" customHeight="1">
      <c r="B19" s="237">
        <v>14</v>
      </c>
      <c r="C19" s="50" t="s">
        <v>124</v>
      </c>
      <c r="D19" s="223">
        <v>3037290</v>
      </c>
      <c r="E19" s="224">
        <v>28585250</v>
      </c>
      <c r="F19" s="220">
        <f t="shared" si="0"/>
        <v>31622540</v>
      </c>
      <c r="G19" s="223">
        <v>21944320</v>
      </c>
      <c r="H19" s="224">
        <v>52277950</v>
      </c>
      <c r="I19" s="220">
        <f t="shared" si="1"/>
        <v>74222270</v>
      </c>
      <c r="J19" s="223">
        <v>187219810</v>
      </c>
      <c r="K19" s="224">
        <v>1195872500</v>
      </c>
      <c r="L19" s="220">
        <f t="shared" si="2"/>
        <v>1383092310</v>
      </c>
      <c r="M19" s="223">
        <v>95731240</v>
      </c>
      <c r="N19" s="224">
        <v>1295792150</v>
      </c>
      <c r="O19" s="220">
        <f t="shared" si="3"/>
        <v>1391523390</v>
      </c>
      <c r="P19" s="223">
        <v>80916080</v>
      </c>
      <c r="Q19" s="224">
        <v>1492095280</v>
      </c>
      <c r="R19" s="220">
        <f t="shared" si="4"/>
        <v>1573011360</v>
      </c>
      <c r="S19" s="223">
        <v>23400290</v>
      </c>
      <c r="T19" s="224">
        <v>728156970</v>
      </c>
      <c r="U19" s="220">
        <f t="shared" si="5"/>
        <v>751557260</v>
      </c>
      <c r="V19" s="223">
        <v>5459050</v>
      </c>
      <c r="W19" s="224">
        <v>244046440</v>
      </c>
      <c r="X19" s="220">
        <f t="shared" si="6"/>
        <v>249505490</v>
      </c>
      <c r="Y19" s="223">
        <f t="shared" si="15"/>
        <v>417708080</v>
      </c>
      <c r="Z19" s="222">
        <f t="shared" si="15"/>
        <v>5036826540</v>
      </c>
      <c r="AA19" s="220">
        <f t="shared" si="7"/>
        <v>5454534620</v>
      </c>
      <c r="AB19" s="132">
        <f t="shared" si="8"/>
        <v>5.7974771823888433E-3</v>
      </c>
      <c r="AC19" s="132">
        <f t="shared" si="9"/>
        <v>1.3607443195584667E-2</v>
      </c>
      <c r="AD19" s="132">
        <f t="shared" si="10"/>
        <v>0.25356742716943281</v>
      </c>
      <c r="AE19" s="132">
        <f t="shared" si="11"/>
        <v>0.25511312823971038</v>
      </c>
      <c r="AF19" s="132">
        <f t="shared" si="12"/>
        <v>0.28838598883070249</v>
      </c>
      <c r="AG19" s="132">
        <f t="shared" si="13"/>
        <v>0.13778577135513717</v>
      </c>
      <c r="AH19" s="132">
        <f t="shared" si="14"/>
        <v>4.5742764027043616E-2</v>
      </c>
    </row>
    <row r="20" spans="2:34" ht="13.5" customHeight="1">
      <c r="B20" s="237">
        <v>15</v>
      </c>
      <c r="C20" s="50" t="s">
        <v>125</v>
      </c>
      <c r="D20" s="223">
        <v>13550530</v>
      </c>
      <c r="E20" s="224">
        <v>83397630</v>
      </c>
      <c r="F20" s="220">
        <f t="shared" si="0"/>
        <v>96948160</v>
      </c>
      <c r="G20" s="223">
        <v>18826290</v>
      </c>
      <c r="H20" s="224">
        <v>100987440</v>
      </c>
      <c r="I20" s="220">
        <f t="shared" si="1"/>
        <v>119813730</v>
      </c>
      <c r="J20" s="223">
        <v>254062970</v>
      </c>
      <c r="K20" s="224">
        <v>2188646770</v>
      </c>
      <c r="L20" s="220">
        <f t="shared" si="2"/>
        <v>2442709740</v>
      </c>
      <c r="M20" s="223">
        <v>211233430</v>
      </c>
      <c r="N20" s="224">
        <v>2582056340</v>
      </c>
      <c r="O20" s="220">
        <f t="shared" si="3"/>
        <v>2793289770</v>
      </c>
      <c r="P20" s="223">
        <v>70378000</v>
      </c>
      <c r="Q20" s="224">
        <v>2005758070</v>
      </c>
      <c r="R20" s="220">
        <f t="shared" si="4"/>
        <v>2076136070</v>
      </c>
      <c r="S20" s="223">
        <v>22212210</v>
      </c>
      <c r="T20" s="224">
        <v>1145307900</v>
      </c>
      <c r="U20" s="220">
        <f t="shared" si="5"/>
        <v>1167520110</v>
      </c>
      <c r="V20" s="223">
        <v>0</v>
      </c>
      <c r="W20" s="224">
        <v>362324870</v>
      </c>
      <c r="X20" s="220">
        <f t="shared" si="6"/>
        <v>362324870</v>
      </c>
      <c r="Y20" s="223">
        <f t="shared" si="15"/>
        <v>590263430</v>
      </c>
      <c r="Z20" s="222">
        <f t="shared" si="15"/>
        <v>8468479020</v>
      </c>
      <c r="AA20" s="220">
        <f t="shared" si="7"/>
        <v>9058742450</v>
      </c>
      <c r="AB20" s="132">
        <f t="shared" si="8"/>
        <v>1.0702165398244654E-2</v>
      </c>
      <c r="AC20" s="132">
        <f t="shared" si="9"/>
        <v>1.3226309353788946E-2</v>
      </c>
      <c r="AD20" s="132">
        <f t="shared" si="10"/>
        <v>0.2696521899681561</v>
      </c>
      <c r="AE20" s="132">
        <f t="shared" si="11"/>
        <v>0.30835292927441599</v>
      </c>
      <c r="AF20" s="132">
        <f t="shared" si="12"/>
        <v>0.22918590317136128</v>
      </c>
      <c r="AG20" s="132">
        <f t="shared" si="13"/>
        <v>0.12888324361181061</v>
      </c>
      <c r="AH20" s="132">
        <f t="shared" si="14"/>
        <v>3.9997259222222394E-2</v>
      </c>
    </row>
    <row r="21" spans="2:34" ht="13.5" customHeight="1">
      <c r="B21" s="237">
        <v>16</v>
      </c>
      <c r="C21" s="50" t="s">
        <v>62</v>
      </c>
      <c r="D21" s="223">
        <v>681070</v>
      </c>
      <c r="E21" s="224">
        <v>37974500</v>
      </c>
      <c r="F21" s="220">
        <f t="shared" si="0"/>
        <v>38655570</v>
      </c>
      <c r="G21" s="223">
        <v>520210</v>
      </c>
      <c r="H21" s="224">
        <v>62978010</v>
      </c>
      <c r="I21" s="220">
        <f t="shared" si="1"/>
        <v>63498220</v>
      </c>
      <c r="J21" s="223">
        <v>187153520</v>
      </c>
      <c r="K21" s="224">
        <v>1108765650</v>
      </c>
      <c r="L21" s="220">
        <f t="shared" si="2"/>
        <v>1295919170</v>
      </c>
      <c r="M21" s="223">
        <v>87076320</v>
      </c>
      <c r="N21" s="224">
        <v>1248045000</v>
      </c>
      <c r="O21" s="220">
        <f t="shared" si="3"/>
        <v>1335121320</v>
      </c>
      <c r="P21" s="223">
        <v>68906130</v>
      </c>
      <c r="Q21" s="224">
        <v>1355568890</v>
      </c>
      <c r="R21" s="220">
        <f t="shared" si="4"/>
        <v>1424475020</v>
      </c>
      <c r="S21" s="223">
        <v>552880</v>
      </c>
      <c r="T21" s="224">
        <v>853687170</v>
      </c>
      <c r="U21" s="220">
        <f t="shared" si="5"/>
        <v>854240050</v>
      </c>
      <c r="V21" s="223">
        <v>3171240</v>
      </c>
      <c r="W21" s="224">
        <v>316024900</v>
      </c>
      <c r="X21" s="220">
        <f t="shared" si="6"/>
        <v>319196140</v>
      </c>
      <c r="Y21" s="223">
        <f t="shared" si="15"/>
        <v>348061370</v>
      </c>
      <c r="Z21" s="222">
        <f t="shared" si="15"/>
        <v>4983044120</v>
      </c>
      <c r="AA21" s="220">
        <f t="shared" si="7"/>
        <v>5331105490</v>
      </c>
      <c r="AB21" s="132">
        <f t="shared" si="8"/>
        <v>7.2509482456330088E-3</v>
      </c>
      <c r="AC21" s="132">
        <f t="shared" si="9"/>
        <v>1.1910891675114835E-2</v>
      </c>
      <c r="AD21" s="132">
        <f t="shared" si="10"/>
        <v>0.24308638657232798</v>
      </c>
      <c r="AE21" s="132">
        <f t="shared" si="11"/>
        <v>0.25043986139542701</v>
      </c>
      <c r="AF21" s="132">
        <f t="shared" si="12"/>
        <v>0.26720068148567061</v>
      </c>
      <c r="AG21" s="132">
        <f t="shared" si="13"/>
        <v>0.1602369436512501</v>
      </c>
      <c r="AH21" s="132">
        <f t="shared" si="14"/>
        <v>5.9874286974576446E-2</v>
      </c>
    </row>
    <row r="22" spans="2:34" ht="13.5" customHeight="1">
      <c r="B22" s="237">
        <v>17</v>
      </c>
      <c r="C22" s="50" t="s">
        <v>126</v>
      </c>
      <c r="D22" s="223">
        <v>2707330</v>
      </c>
      <c r="E22" s="224">
        <v>61432830</v>
      </c>
      <c r="F22" s="220">
        <f t="shared" si="0"/>
        <v>64140160</v>
      </c>
      <c r="G22" s="223">
        <v>7007900</v>
      </c>
      <c r="H22" s="224">
        <v>152857730</v>
      </c>
      <c r="I22" s="220">
        <f t="shared" si="1"/>
        <v>159865630</v>
      </c>
      <c r="J22" s="223">
        <v>190538110</v>
      </c>
      <c r="K22" s="224">
        <v>1906227690</v>
      </c>
      <c r="L22" s="220">
        <f t="shared" si="2"/>
        <v>2096765800</v>
      </c>
      <c r="M22" s="223">
        <v>106094940</v>
      </c>
      <c r="N22" s="224">
        <v>2185130420</v>
      </c>
      <c r="O22" s="220">
        <f t="shared" si="3"/>
        <v>2291225360</v>
      </c>
      <c r="P22" s="223">
        <v>70635650</v>
      </c>
      <c r="Q22" s="224">
        <v>2084742470</v>
      </c>
      <c r="R22" s="220">
        <f t="shared" si="4"/>
        <v>2155378120</v>
      </c>
      <c r="S22" s="223">
        <v>5577210</v>
      </c>
      <c r="T22" s="224">
        <v>1124187600</v>
      </c>
      <c r="U22" s="220">
        <f t="shared" si="5"/>
        <v>1129764810</v>
      </c>
      <c r="V22" s="223">
        <v>654080</v>
      </c>
      <c r="W22" s="224">
        <v>387309980</v>
      </c>
      <c r="X22" s="220">
        <f t="shared" si="6"/>
        <v>387964060</v>
      </c>
      <c r="Y22" s="223">
        <f t="shared" si="15"/>
        <v>383215220</v>
      </c>
      <c r="Z22" s="222">
        <f t="shared" si="15"/>
        <v>7901888720</v>
      </c>
      <c r="AA22" s="220">
        <f t="shared" si="7"/>
        <v>8285103940</v>
      </c>
      <c r="AB22" s="132">
        <f t="shared" si="8"/>
        <v>7.7416240598183732E-3</v>
      </c>
      <c r="AC22" s="132">
        <f t="shared" si="9"/>
        <v>1.929554911534399E-2</v>
      </c>
      <c r="AD22" s="132">
        <f t="shared" si="10"/>
        <v>0.25307658361133367</v>
      </c>
      <c r="AE22" s="132">
        <f t="shared" si="11"/>
        <v>0.2765475697822084</v>
      </c>
      <c r="AF22" s="132">
        <f t="shared" si="12"/>
        <v>0.26015100541997543</v>
      </c>
      <c r="AG22" s="132">
        <f t="shared" si="13"/>
        <v>0.13636097002302666</v>
      </c>
      <c r="AH22" s="132">
        <f t="shared" si="14"/>
        <v>4.6826697988293434E-2</v>
      </c>
    </row>
    <row r="23" spans="2:34" ht="13.5" customHeight="1">
      <c r="B23" s="237">
        <v>18</v>
      </c>
      <c r="C23" s="50" t="s">
        <v>63</v>
      </c>
      <c r="D23" s="223">
        <v>595610</v>
      </c>
      <c r="E23" s="224">
        <v>23757890</v>
      </c>
      <c r="F23" s="220">
        <f t="shared" si="0"/>
        <v>24353500</v>
      </c>
      <c r="G23" s="223">
        <v>2912620</v>
      </c>
      <c r="H23" s="224">
        <v>89570190</v>
      </c>
      <c r="I23" s="220">
        <f t="shared" si="1"/>
        <v>92482810</v>
      </c>
      <c r="J23" s="223">
        <v>267344030</v>
      </c>
      <c r="K23" s="224">
        <v>1799516950</v>
      </c>
      <c r="L23" s="220">
        <f t="shared" si="2"/>
        <v>2066860980</v>
      </c>
      <c r="M23" s="223">
        <v>197122980</v>
      </c>
      <c r="N23" s="224">
        <v>1886397440</v>
      </c>
      <c r="O23" s="220">
        <f t="shared" si="3"/>
        <v>2083520420</v>
      </c>
      <c r="P23" s="223">
        <v>60384650</v>
      </c>
      <c r="Q23" s="224">
        <v>1698982420</v>
      </c>
      <c r="R23" s="220">
        <f t="shared" si="4"/>
        <v>1759367070</v>
      </c>
      <c r="S23" s="223">
        <v>1731910</v>
      </c>
      <c r="T23" s="224">
        <v>1030692420</v>
      </c>
      <c r="U23" s="220">
        <f t="shared" si="5"/>
        <v>1032424330</v>
      </c>
      <c r="V23" s="223">
        <v>2245490</v>
      </c>
      <c r="W23" s="224">
        <v>402523100</v>
      </c>
      <c r="X23" s="220">
        <f t="shared" si="6"/>
        <v>404768590</v>
      </c>
      <c r="Y23" s="223">
        <f t="shared" si="15"/>
        <v>532337290</v>
      </c>
      <c r="Z23" s="222">
        <f t="shared" si="15"/>
        <v>6931440410</v>
      </c>
      <c r="AA23" s="220">
        <f t="shared" si="7"/>
        <v>7463777700</v>
      </c>
      <c r="AB23" s="132">
        <f t="shared" si="8"/>
        <v>3.2628919266981921E-3</v>
      </c>
      <c r="AC23" s="132">
        <f t="shared" si="9"/>
        <v>1.2390884846423011E-2</v>
      </c>
      <c r="AD23" s="132">
        <f t="shared" si="10"/>
        <v>0.27691888251173397</v>
      </c>
      <c r="AE23" s="132">
        <f t="shared" si="11"/>
        <v>0.2791509211213512</v>
      </c>
      <c r="AF23" s="132">
        <f t="shared" si="12"/>
        <v>0.23572072222890561</v>
      </c>
      <c r="AG23" s="132">
        <f t="shared" si="13"/>
        <v>0.1383246355260554</v>
      </c>
      <c r="AH23" s="132">
        <f t="shared" si="14"/>
        <v>5.4231061838832632E-2</v>
      </c>
    </row>
    <row r="24" spans="2:34" ht="13.5" customHeight="1">
      <c r="B24" s="237">
        <v>19</v>
      </c>
      <c r="C24" s="50" t="s">
        <v>127</v>
      </c>
      <c r="D24" s="223">
        <v>11567630</v>
      </c>
      <c r="E24" s="224">
        <v>40524060</v>
      </c>
      <c r="F24" s="220">
        <f t="shared" si="0"/>
        <v>52091690</v>
      </c>
      <c r="G24" s="223">
        <v>19732760</v>
      </c>
      <c r="H24" s="224">
        <v>90072880</v>
      </c>
      <c r="I24" s="220">
        <f t="shared" si="1"/>
        <v>109805640</v>
      </c>
      <c r="J24" s="223">
        <v>144166440</v>
      </c>
      <c r="K24" s="224">
        <v>1370846790</v>
      </c>
      <c r="L24" s="220">
        <f t="shared" si="2"/>
        <v>1515013230</v>
      </c>
      <c r="M24" s="223">
        <v>109829590</v>
      </c>
      <c r="N24" s="224">
        <v>1565508360</v>
      </c>
      <c r="O24" s="220">
        <f t="shared" si="3"/>
        <v>1675337950</v>
      </c>
      <c r="P24" s="223">
        <v>8791830</v>
      </c>
      <c r="Q24" s="224">
        <v>1254307930</v>
      </c>
      <c r="R24" s="220">
        <f t="shared" si="4"/>
        <v>1263099760</v>
      </c>
      <c r="S24" s="223">
        <v>3282710</v>
      </c>
      <c r="T24" s="224">
        <v>728868530</v>
      </c>
      <c r="U24" s="220">
        <f t="shared" si="5"/>
        <v>732151240</v>
      </c>
      <c r="V24" s="223">
        <v>738000</v>
      </c>
      <c r="W24" s="224">
        <v>251974590</v>
      </c>
      <c r="X24" s="220">
        <f t="shared" si="6"/>
        <v>252712590</v>
      </c>
      <c r="Y24" s="223">
        <f t="shared" si="15"/>
        <v>298108960</v>
      </c>
      <c r="Z24" s="222">
        <f t="shared" si="15"/>
        <v>5302103140</v>
      </c>
      <c r="AA24" s="220">
        <f t="shared" si="7"/>
        <v>5600212100</v>
      </c>
      <c r="AB24" s="132">
        <f t="shared" si="8"/>
        <v>9.3017351967794228E-3</v>
      </c>
      <c r="AC24" s="132">
        <f t="shared" si="9"/>
        <v>1.9607407369445884E-2</v>
      </c>
      <c r="AD24" s="132">
        <f t="shared" si="10"/>
        <v>0.27052783054413243</v>
      </c>
      <c r="AE24" s="132">
        <f t="shared" si="11"/>
        <v>0.2991561605318484</v>
      </c>
      <c r="AF24" s="132">
        <f t="shared" si="12"/>
        <v>0.22554498605508175</v>
      </c>
      <c r="AG24" s="132">
        <f t="shared" si="13"/>
        <v>0.13073634121821923</v>
      </c>
      <c r="AH24" s="132">
        <f t="shared" si="14"/>
        <v>4.5125539084492891E-2</v>
      </c>
    </row>
    <row r="25" spans="2:34" ht="13.5" customHeight="1">
      <c r="B25" s="237">
        <v>20</v>
      </c>
      <c r="C25" s="50" t="s">
        <v>128</v>
      </c>
      <c r="D25" s="223">
        <v>2772100</v>
      </c>
      <c r="E25" s="224">
        <v>44786730</v>
      </c>
      <c r="F25" s="220">
        <f t="shared" si="0"/>
        <v>47558830</v>
      </c>
      <c r="G25" s="223">
        <v>8965600</v>
      </c>
      <c r="H25" s="224">
        <v>117610900</v>
      </c>
      <c r="I25" s="220">
        <f t="shared" si="1"/>
        <v>126576500</v>
      </c>
      <c r="J25" s="223">
        <v>273293500</v>
      </c>
      <c r="K25" s="224">
        <v>1958474160</v>
      </c>
      <c r="L25" s="220">
        <f t="shared" si="2"/>
        <v>2231767660</v>
      </c>
      <c r="M25" s="223">
        <v>110852340</v>
      </c>
      <c r="N25" s="224">
        <v>2101224100</v>
      </c>
      <c r="O25" s="220">
        <f t="shared" si="3"/>
        <v>2212076440</v>
      </c>
      <c r="P25" s="223">
        <v>80872140</v>
      </c>
      <c r="Q25" s="224">
        <v>2013609390</v>
      </c>
      <c r="R25" s="220">
        <f t="shared" si="4"/>
        <v>2094481530</v>
      </c>
      <c r="S25" s="223">
        <v>797200</v>
      </c>
      <c r="T25" s="224">
        <v>1010705410</v>
      </c>
      <c r="U25" s="220">
        <f t="shared" si="5"/>
        <v>1011502610</v>
      </c>
      <c r="V25" s="223">
        <v>0</v>
      </c>
      <c r="W25" s="224">
        <v>523514650</v>
      </c>
      <c r="X25" s="220">
        <f t="shared" si="6"/>
        <v>523514650</v>
      </c>
      <c r="Y25" s="223">
        <f t="shared" si="15"/>
        <v>477552880</v>
      </c>
      <c r="Z25" s="222">
        <f t="shared" si="15"/>
        <v>7769925340</v>
      </c>
      <c r="AA25" s="220">
        <f t="shared" si="7"/>
        <v>8247478220</v>
      </c>
      <c r="AB25" s="132">
        <f t="shared" si="8"/>
        <v>5.7664693050865677E-3</v>
      </c>
      <c r="AC25" s="132">
        <f t="shared" si="9"/>
        <v>1.5347297273614382E-2</v>
      </c>
      <c r="AD25" s="132">
        <f t="shared" si="10"/>
        <v>0.27060000650720117</v>
      </c>
      <c r="AE25" s="132">
        <f t="shared" si="11"/>
        <v>0.26821246216034261</v>
      </c>
      <c r="AF25" s="132">
        <f t="shared" si="12"/>
        <v>0.2539541753406413</v>
      </c>
      <c r="AG25" s="132">
        <f t="shared" si="13"/>
        <v>0.12264386555724666</v>
      </c>
      <c r="AH25" s="132">
        <f t="shared" si="14"/>
        <v>6.3475723855867305E-2</v>
      </c>
    </row>
    <row r="26" spans="2:34" ht="13.5" customHeight="1">
      <c r="B26" s="237">
        <v>21</v>
      </c>
      <c r="C26" s="50" t="s">
        <v>129</v>
      </c>
      <c r="D26" s="223">
        <v>1706280</v>
      </c>
      <c r="E26" s="224">
        <v>42407210</v>
      </c>
      <c r="F26" s="220">
        <f t="shared" si="0"/>
        <v>44113490</v>
      </c>
      <c r="G26" s="223">
        <v>15121790</v>
      </c>
      <c r="H26" s="224">
        <v>67835330</v>
      </c>
      <c r="I26" s="220">
        <f t="shared" si="1"/>
        <v>82957120</v>
      </c>
      <c r="J26" s="223">
        <v>156349150</v>
      </c>
      <c r="K26" s="224">
        <v>1340846980</v>
      </c>
      <c r="L26" s="220">
        <f t="shared" si="2"/>
        <v>1497196130</v>
      </c>
      <c r="M26" s="223">
        <v>115369580</v>
      </c>
      <c r="N26" s="224">
        <v>1506272110</v>
      </c>
      <c r="O26" s="220">
        <f t="shared" si="3"/>
        <v>1621641690</v>
      </c>
      <c r="P26" s="223">
        <v>56105940</v>
      </c>
      <c r="Q26" s="224">
        <v>1276235500</v>
      </c>
      <c r="R26" s="220">
        <f t="shared" si="4"/>
        <v>1332341440</v>
      </c>
      <c r="S26" s="223">
        <v>2716350</v>
      </c>
      <c r="T26" s="224">
        <v>530725660</v>
      </c>
      <c r="U26" s="220">
        <f t="shared" si="5"/>
        <v>533442010</v>
      </c>
      <c r="V26" s="223">
        <v>0</v>
      </c>
      <c r="W26" s="224">
        <v>188098230</v>
      </c>
      <c r="X26" s="220">
        <f t="shared" si="6"/>
        <v>188098230</v>
      </c>
      <c r="Y26" s="223">
        <f t="shared" si="15"/>
        <v>347369090</v>
      </c>
      <c r="Z26" s="222">
        <f t="shared" si="15"/>
        <v>4952421020</v>
      </c>
      <c r="AA26" s="220">
        <f t="shared" si="7"/>
        <v>5299790110</v>
      </c>
      <c r="AB26" s="132">
        <f t="shared" si="8"/>
        <v>8.3236296314383659E-3</v>
      </c>
      <c r="AC26" s="132">
        <f t="shared" si="9"/>
        <v>1.565290667709103E-2</v>
      </c>
      <c r="AD26" s="132">
        <f t="shared" si="10"/>
        <v>0.28250102342260491</v>
      </c>
      <c r="AE26" s="132">
        <f t="shared" si="11"/>
        <v>0.30598224766301169</v>
      </c>
      <c r="AF26" s="132">
        <f t="shared" si="12"/>
        <v>0.25139513308009098</v>
      </c>
      <c r="AG26" s="132">
        <f t="shared" si="13"/>
        <v>0.10065342191447653</v>
      </c>
      <c r="AH26" s="132">
        <f t="shared" si="14"/>
        <v>3.5491637611286458E-2</v>
      </c>
    </row>
    <row r="27" spans="2:34" ht="13.5" customHeight="1">
      <c r="B27" s="237">
        <v>22</v>
      </c>
      <c r="C27" s="50" t="s">
        <v>64</v>
      </c>
      <c r="D27" s="223">
        <v>5577120</v>
      </c>
      <c r="E27" s="224">
        <v>57030240</v>
      </c>
      <c r="F27" s="220">
        <f t="shared" si="0"/>
        <v>62607360</v>
      </c>
      <c r="G27" s="223">
        <v>13114900</v>
      </c>
      <c r="H27" s="224">
        <v>127501380</v>
      </c>
      <c r="I27" s="220">
        <f t="shared" si="1"/>
        <v>140616280</v>
      </c>
      <c r="J27" s="223">
        <v>208592670</v>
      </c>
      <c r="K27" s="224">
        <v>1793331710</v>
      </c>
      <c r="L27" s="220">
        <f t="shared" si="2"/>
        <v>2001924380</v>
      </c>
      <c r="M27" s="223">
        <v>107985370</v>
      </c>
      <c r="N27" s="224">
        <v>1893100430</v>
      </c>
      <c r="O27" s="220">
        <f t="shared" si="3"/>
        <v>2001085800</v>
      </c>
      <c r="P27" s="223">
        <v>47524820</v>
      </c>
      <c r="Q27" s="224">
        <v>1768737080</v>
      </c>
      <c r="R27" s="220">
        <f t="shared" si="4"/>
        <v>1816261900</v>
      </c>
      <c r="S27" s="223">
        <v>12155280</v>
      </c>
      <c r="T27" s="224">
        <v>833292870</v>
      </c>
      <c r="U27" s="220">
        <f t="shared" si="5"/>
        <v>845448150</v>
      </c>
      <c r="V27" s="223">
        <v>0</v>
      </c>
      <c r="W27" s="224">
        <v>383889480</v>
      </c>
      <c r="X27" s="220">
        <f t="shared" si="6"/>
        <v>383889480</v>
      </c>
      <c r="Y27" s="223">
        <f t="shared" si="15"/>
        <v>394950160</v>
      </c>
      <c r="Z27" s="222">
        <f t="shared" si="15"/>
        <v>6856883190</v>
      </c>
      <c r="AA27" s="220">
        <f t="shared" si="7"/>
        <v>7251833350</v>
      </c>
      <c r="AB27" s="132">
        <f t="shared" si="8"/>
        <v>8.6333147741184651E-3</v>
      </c>
      <c r="AC27" s="132">
        <f t="shared" si="9"/>
        <v>1.9390445589872803E-2</v>
      </c>
      <c r="AD27" s="132">
        <f t="shared" si="10"/>
        <v>0.27605769236271815</v>
      </c>
      <c r="AE27" s="132">
        <f t="shared" si="11"/>
        <v>0.27594205539761885</v>
      </c>
      <c r="AF27" s="132">
        <f t="shared" si="12"/>
        <v>0.25045554859585956</v>
      </c>
      <c r="AG27" s="132">
        <f t="shared" si="13"/>
        <v>0.11658405663720885</v>
      </c>
      <c r="AH27" s="132">
        <f t="shared" si="14"/>
        <v>5.2936886642603279E-2</v>
      </c>
    </row>
    <row r="28" spans="2:34" ht="13.5" customHeight="1">
      <c r="B28" s="237">
        <v>23</v>
      </c>
      <c r="C28" s="50" t="s">
        <v>130</v>
      </c>
      <c r="D28" s="223">
        <v>12644490</v>
      </c>
      <c r="E28" s="224">
        <v>49702530</v>
      </c>
      <c r="F28" s="220">
        <f t="shared" si="0"/>
        <v>62347020</v>
      </c>
      <c r="G28" s="223">
        <v>26381410</v>
      </c>
      <c r="H28" s="224">
        <v>250490380</v>
      </c>
      <c r="I28" s="220">
        <f t="shared" si="1"/>
        <v>276871790</v>
      </c>
      <c r="J28" s="223">
        <v>315753360</v>
      </c>
      <c r="K28" s="224">
        <v>2690622610</v>
      </c>
      <c r="L28" s="220">
        <f t="shared" si="2"/>
        <v>3006375970</v>
      </c>
      <c r="M28" s="223">
        <v>191052520</v>
      </c>
      <c r="N28" s="224">
        <v>3038698290</v>
      </c>
      <c r="O28" s="220">
        <f t="shared" si="3"/>
        <v>3229750810</v>
      </c>
      <c r="P28" s="223">
        <v>106088730</v>
      </c>
      <c r="Q28" s="224">
        <v>2255003560</v>
      </c>
      <c r="R28" s="220">
        <f t="shared" si="4"/>
        <v>2361092290</v>
      </c>
      <c r="S28" s="223">
        <v>18981850</v>
      </c>
      <c r="T28" s="224">
        <v>1131455500</v>
      </c>
      <c r="U28" s="220">
        <f t="shared" si="5"/>
        <v>1150437350</v>
      </c>
      <c r="V28" s="223">
        <v>1027850</v>
      </c>
      <c r="W28" s="224">
        <v>339321860</v>
      </c>
      <c r="X28" s="220">
        <f t="shared" si="6"/>
        <v>340349710</v>
      </c>
      <c r="Y28" s="223">
        <f t="shared" si="15"/>
        <v>671930210</v>
      </c>
      <c r="Z28" s="222">
        <f t="shared" si="15"/>
        <v>9755294730</v>
      </c>
      <c r="AA28" s="220">
        <f t="shared" si="7"/>
        <v>10427224940</v>
      </c>
      <c r="AB28" s="132">
        <f t="shared" si="8"/>
        <v>5.9792533832112764E-3</v>
      </c>
      <c r="AC28" s="132">
        <f t="shared" si="9"/>
        <v>2.6552778097064817E-2</v>
      </c>
      <c r="AD28" s="132">
        <f t="shared" si="10"/>
        <v>0.28831985377693403</v>
      </c>
      <c r="AE28" s="132">
        <f t="shared" si="11"/>
        <v>0.30974212492628933</v>
      </c>
      <c r="AF28" s="132">
        <f t="shared" si="12"/>
        <v>0.22643534627728093</v>
      </c>
      <c r="AG28" s="132">
        <f t="shared" si="13"/>
        <v>0.11033015558979588</v>
      </c>
      <c r="AH28" s="132">
        <f t="shared" si="14"/>
        <v>3.2640487949423674E-2</v>
      </c>
    </row>
    <row r="29" spans="2:34" ht="13.5" customHeight="1">
      <c r="B29" s="237">
        <v>24</v>
      </c>
      <c r="C29" s="50" t="s">
        <v>131</v>
      </c>
      <c r="D29" s="223">
        <v>26309100</v>
      </c>
      <c r="E29" s="224">
        <v>34940280</v>
      </c>
      <c r="F29" s="220">
        <f t="shared" si="0"/>
        <v>61249380</v>
      </c>
      <c r="G29" s="223">
        <v>4528180</v>
      </c>
      <c r="H29" s="224">
        <v>44922740</v>
      </c>
      <c r="I29" s="220">
        <f t="shared" si="1"/>
        <v>49450920</v>
      </c>
      <c r="J29" s="223">
        <v>123986660</v>
      </c>
      <c r="K29" s="224">
        <v>1076662810</v>
      </c>
      <c r="L29" s="220">
        <f t="shared" si="2"/>
        <v>1200649470</v>
      </c>
      <c r="M29" s="223">
        <v>86386070</v>
      </c>
      <c r="N29" s="224">
        <v>1433450550</v>
      </c>
      <c r="O29" s="220">
        <f t="shared" si="3"/>
        <v>1519836620</v>
      </c>
      <c r="P29" s="223">
        <v>49790870</v>
      </c>
      <c r="Q29" s="224">
        <v>1126562870</v>
      </c>
      <c r="R29" s="220">
        <f t="shared" si="4"/>
        <v>1176353740</v>
      </c>
      <c r="S29" s="223">
        <v>18152730</v>
      </c>
      <c r="T29" s="224">
        <v>652107090</v>
      </c>
      <c r="U29" s="220">
        <f t="shared" si="5"/>
        <v>670259820</v>
      </c>
      <c r="V29" s="223">
        <v>0</v>
      </c>
      <c r="W29" s="224">
        <v>205940500</v>
      </c>
      <c r="X29" s="220">
        <f t="shared" si="6"/>
        <v>205940500</v>
      </c>
      <c r="Y29" s="223">
        <f t="shared" si="15"/>
        <v>309153610</v>
      </c>
      <c r="Z29" s="222">
        <f t="shared" si="15"/>
        <v>4574586840</v>
      </c>
      <c r="AA29" s="220">
        <f t="shared" si="7"/>
        <v>4883740450</v>
      </c>
      <c r="AB29" s="132">
        <f t="shared" si="8"/>
        <v>1.2541489587146262E-2</v>
      </c>
      <c r="AC29" s="132">
        <f t="shared" si="9"/>
        <v>1.0125624100273388E-2</v>
      </c>
      <c r="AD29" s="132">
        <f t="shared" si="10"/>
        <v>0.24584628980436501</v>
      </c>
      <c r="AE29" s="132">
        <f t="shared" si="11"/>
        <v>0.31120339738775432</v>
      </c>
      <c r="AF29" s="132">
        <f t="shared" si="12"/>
        <v>0.24087146973586609</v>
      </c>
      <c r="AG29" s="132">
        <f t="shared" si="13"/>
        <v>0.13724312888085607</v>
      </c>
      <c r="AH29" s="132">
        <f t="shared" si="14"/>
        <v>4.2168600503738891E-2</v>
      </c>
    </row>
    <row r="30" spans="2:34" ht="13.5" customHeight="1">
      <c r="B30" s="237">
        <v>25</v>
      </c>
      <c r="C30" s="50" t="s">
        <v>132</v>
      </c>
      <c r="D30" s="223">
        <v>2845970</v>
      </c>
      <c r="E30" s="224">
        <v>0</v>
      </c>
      <c r="F30" s="220">
        <f t="shared" si="0"/>
        <v>2845970</v>
      </c>
      <c r="G30" s="223">
        <v>2485210</v>
      </c>
      <c r="H30" s="224">
        <v>63058770</v>
      </c>
      <c r="I30" s="220">
        <f t="shared" si="1"/>
        <v>65543980</v>
      </c>
      <c r="J30" s="223">
        <v>65298830</v>
      </c>
      <c r="K30" s="224">
        <v>795192860</v>
      </c>
      <c r="L30" s="220">
        <f t="shared" si="2"/>
        <v>860491690</v>
      </c>
      <c r="M30" s="223">
        <v>62710020</v>
      </c>
      <c r="N30" s="224">
        <v>845612040</v>
      </c>
      <c r="O30" s="220">
        <f t="shared" si="3"/>
        <v>908322060</v>
      </c>
      <c r="P30" s="223">
        <v>31671800</v>
      </c>
      <c r="Q30" s="224">
        <v>861176640</v>
      </c>
      <c r="R30" s="220">
        <f t="shared" si="4"/>
        <v>892848440</v>
      </c>
      <c r="S30" s="223">
        <v>2785440</v>
      </c>
      <c r="T30" s="224">
        <v>400197960</v>
      </c>
      <c r="U30" s="220">
        <f t="shared" si="5"/>
        <v>402983400</v>
      </c>
      <c r="V30" s="223">
        <v>0</v>
      </c>
      <c r="W30" s="224">
        <v>197589800</v>
      </c>
      <c r="X30" s="220">
        <f t="shared" si="6"/>
        <v>197589800</v>
      </c>
      <c r="Y30" s="223">
        <f t="shared" si="15"/>
        <v>167797270</v>
      </c>
      <c r="Z30" s="222">
        <f t="shared" si="15"/>
        <v>3162828070</v>
      </c>
      <c r="AA30" s="220">
        <f t="shared" si="7"/>
        <v>3330625340</v>
      </c>
      <c r="AB30" s="132">
        <f t="shared" si="8"/>
        <v>8.5448518205292947E-4</v>
      </c>
      <c r="AC30" s="132">
        <f t="shared" si="9"/>
        <v>1.9679181327552142E-2</v>
      </c>
      <c r="AD30" s="132">
        <f t="shared" si="10"/>
        <v>0.25835739603182145</v>
      </c>
      <c r="AE30" s="132">
        <f t="shared" si="11"/>
        <v>0.27271817369887663</v>
      </c>
      <c r="AF30" s="132">
        <f t="shared" si="12"/>
        <v>0.26807231341127069</v>
      </c>
      <c r="AG30" s="132">
        <f t="shared" si="13"/>
        <v>0.12099331472689751</v>
      </c>
      <c r="AH30" s="132">
        <f t="shared" si="14"/>
        <v>5.9325135621528656E-2</v>
      </c>
    </row>
    <row r="31" spans="2:34" ht="13.5" customHeight="1">
      <c r="B31" s="237">
        <v>26</v>
      </c>
      <c r="C31" s="50" t="s">
        <v>36</v>
      </c>
      <c r="D31" s="223">
        <v>79384770</v>
      </c>
      <c r="E31" s="224">
        <v>332199640</v>
      </c>
      <c r="F31" s="220">
        <f t="shared" si="0"/>
        <v>411584410</v>
      </c>
      <c r="G31" s="223">
        <v>96272820</v>
      </c>
      <c r="H31" s="224">
        <v>666256370</v>
      </c>
      <c r="I31" s="220">
        <f t="shared" si="1"/>
        <v>762529190</v>
      </c>
      <c r="J31" s="223">
        <v>1271668710</v>
      </c>
      <c r="K31" s="224">
        <v>12202279450</v>
      </c>
      <c r="L31" s="220">
        <f t="shared" si="2"/>
        <v>13473948160</v>
      </c>
      <c r="M31" s="223">
        <v>726275560</v>
      </c>
      <c r="N31" s="224">
        <v>12720713690</v>
      </c>
      <c r="O31" s="220">
        <f t="shared" si="3"/>
        <v>13446989250</v>
      </c>
      <c r="P31" s="223">
        <v>296121170</v>
      </c>
      <c r="Q31" s="224">
        <v>10290787240</v>
      </c>
      <c r="R31" s="220">
        <f t="shared" si="4"/>
        <v>10586908410</v>
      </c>
      <c r="S31" s="223">
        <v>63301250</v>
      </c>
      <c r="T31" s="224">
        <v>5586743320</v>
      </c>
      <c r="U31" s="220">
        <f t="shared" si="5"/>
        <v>5650044570</v>
      </c>
      <c r="V31" s="223">
        <v>5776360</v>
      </c>
      <c r="W31" s="224">
        <v>2196381740</v>
      </c>
      <c r="X31" s="220">
        <f t="shared" si="6"/>
        <v>2202158100</v>
      </c>
      <c r="Y31" s="223">
        <f t="shared" si="15"/>
        <v>2538800640</v>
      </c>
      <c r="Z31" s="222">
        <f t="shared" si="15"/>
        <v>43995361450</v>
      </c>
      <c r="AA31" s="220">
        <f t="shared" si="7"/>
        <v>46534162090</v>
      </c>
      <c r="AB31" s="132">
        <f t="shared" si="8"/>
        <v>8.8447796525049673E-3</v>
      </c>
      <c r="AC31" s="132">
        <f t="shared" si="9"/>
        <v>1.6386438602358853E-2</v>
      </c>
      <c r="AD31" s="132">
        <f t="shared" si="10"/>
        <v>0.28954960301940186</v>
      </c>
      <c r="AE31" s="132">
        <f t="shared" si="11"/>
        <v>0.28897026713391072</v>
      </c>
      <c r="AF31" s="132">
        <f t="shared" si="12"/>
        <v>0.22750830646792894</v>
      </c>
      <c r="AG31" s="132">
        <f t="shared" si="13"/>
        <v>0.12141713348297661</v>
      </c>
      <c r="AH31" s="132">
        <f t="shared" si="14"/>
        <v>4.7323471640918074E-2</v>
      </c>
    </row>
    <row r="32" spans="2:34" ht="13.5" customHeight="1">
      <c r="B32" s="237">
        <v>27</v>
      </c>
      <c r="C32" s="50" t="s">
        <v>37</v>
      </c>
      <c r="D32" s="223">
        <v>41955880</v>
      </c>
      <c r="E32" s="224">
        <v>98877990</v>
      </c>
      <c r="F32" s="220">
        <f t="shared" si="0"/>
        <v>140833870</v>
      </c>
      <c r="G32" s="223">
        <v>5272100</v>
      </c>
      <c r="H32" s="224">
        <v>98109810</v>
      </c>
      <c r="I32" s="220">
        <f t="shared" si="1"/>
        <v>103381910</v>
      </c>
      <c r="J32" s="223">
        <v>175484290</v>
      </c>
      <c r="K32" s="224">
        <v>2018456690</v>
      </c>
      <c r="L32" s="220">
        <f t="shared" si="2"/>
        <v>2193940980</v>
      </c>
      <c r="M32" s="223">
        <v>93604630</v>
      </c>
      <c r="N32" s="224">
        <v>2154577210</v>
      </c>
      <c r="O32" s="220">
        <f t="shared" si="3"/>
        <v>2248181840</v>
      </c>
      <c r="P32" s="223">
        <v>43633960</v>
      </c>
      <c r="Q32" s="224">
        <v>2045245510</v>
      </c>
      <c r="R32" s="220">
        <f t="shared" si="4"/>
        <v>2088879470</v>
      </c>
      <c r="S32" s="223">
        <v>6203530</v>
      </c>
      <c r="T32" s="224">
        <v>1119350440</v>
      </c>
      <c r="U32" s="220">
        <f t="shared" si="5"/>
        <v>1125553970</v>
      </c>
      <c r="V32" s="223">
        <v>545780</v>
      </c>
      <c r="W32" s="224">
        <v>419392450</v>
      </c>
      <c r="X32" s="220">
        <f t="shared" si="6"/>
        <v>419938230</v>
      </c>
      <c r="Y32" s="223">
        <f t="shared" si="15"/>
        <v>366700170</v>
      </c>
      <c r="Z32" s="222">
        <f t="shared" si="15"/>
        <v>7954010100</v>
      </c>
      <c r="AA32" s="220">
        <f t="shared" si="7"/>
        <v>8320710270</v>
      </c>
      <c r="AB32" s="132">
        <f t="shared" si="8"/>
        <v>1.6925702906369796E-2</v>
      </c>
      <c r="AC32" s="132">
        <f t="shared" si="9"/>
        <v>1.2424649656741383E-2</v>
      </c>
      <c r="AD32" s="132">
        <f t="shared" si="10"/>
        <v>0.26367231988718193</v>
      </c>
      <c r="AE32" s="132">
        <f t="shared" si="11"/>
        <v>0.27019109752033221</v>
      </c>
      <c r="AF32" s="132">
        <f t="shared" si="12"/>
        <v>0.25104581246283436</v>
      </c>
      <c r="AG32" s="132">
        <f t="shared" si="13"/>
        <v>0.13527138110530557</v>
      </c>
      <c r="AH32" s="132">
        <f t="shared" si="14"/>
        <v>5.0469036461234698E-2</v>
      </c>
    </row>
    <row r="33" spans="2:34" ht="13.5" customHeight="1">
      <c r="B33" s="237">
        <v>28</v>
      </c>
      <c r="C33" s="50" t="s">
        <v>38</v>
      </c>
      <c r="D33" s="223">
        <v>7714020</v>
      </c>
      <c r="E33" s="224">
        <v>54759980</v>
      </c>
      <c r="F33" s="220">
        <f t="shared" si="0"/>
        <v>62474000</v>
      </c>
      <c r="G33" s="223">
        <v>13552190</v>
      </c>
      <c r="H33" s="224">
        <v>142682270</v>
      </c>
      <c r="I33" s="220">
        <f t="shared" si="1"/>
        <v>156234460</v>
      </c>
      <c r="J33" s="223">
        <v>223134820</v>
      </c>
      <c r="K33" s="224">
        <v>1911829310</v>
      </c>
      <c r="L33" s="220">
        <f t="shared" si="2"/>
        <v>2134964130</v>
      </c>
      <c r="M33" s="223">
        <v>91799370</v>
      </c>
      <c r="N33" s="224">
        <v>1685150770</v>
      </c>
      <c r="O33" s="220">
        <f t="shared" si="3"/>
        <v>1776950140</v>
      </c>
      <c r="P33" s="223">
        <v>34708810</v>
      </c>
      <c r="Q33" s="224">
        <v>1253156810</v>
      </c>
      <c r="R33" s="220">
        <f t="shared" si="4"/>
        <v>1287865620</v>
      </c>
      <c r="S33" s="223">
        <v>8321040</v>
      </c>
      <c r="T33" s="224">
        <v>664454530</v>
      </c>
      <c r="U33" s="220">
        <f t="shared" si="5"/>
        <v>672775570</v>
      </c>
      <c r="V33" s="223">
        <v>0</v>
      </c>
      <c r="W33" s="224">
        <v>233995930</v>
      </c>
      <c r="X33" s="220">
        <f t="shared" si="6"/>
        <v>233995930</v>
      </c>
      <c r="Y33" s="223">
        <f t="shared" si="15"/>
        <v>379230250</v>
      </c>
      <c r="Z33" s="222">
        <f t="shared" si="15"/>
        <v>5946029600</v>
      </c>
      <c r="AA33" s="220">
        <f t="shared" si="7"/>
        <v>6325259850</v>
      </c>
      <c r="AB33" s="132">
        <f t="shared" si="8"/>
        <v>9.8769064799764713E-3</v>
      </c>
      <c r="AC33" s="132">
        <f t="shared" si="9"/>
        <v>2.4700085641540876E-2</v>
      </c>
      <c r="AD33" s="132">
        <f t="shared" si="10"/>
        <v>0.33752986922742789</v>
      </c>
      <c r="AE33" s="132">
        <f t="shared" si="11"/>
        <v>0.28092919218172513</v>
      </c>
      <c r="AF33" s="132">
        <f t="shared" si="12"/>
        <v>0.20360675300952261</v>
      </c>
      <c r="AG33" s="132">
        <f t="shared" si="13"/>
        <v>0.1063633093271259</v>
      </c>
      <c r="AH33" s="132">
        <f t="shared" si="14"/>
        <v>3.6993884132681128E-2</v>
      </c>
    </row>
    <row r="34" spans="2:34" ht="13.5" customHeight="1">
      <c r="B34" s="237">
        <v>29</v>
      </c>
      <c r="C34" s="50" t="s">
        <v>39</v>
      </c>
      <c r="D34" s="223">
        <v>1283230</v>
      </c>
      <c r="E34" s="224">
        <v>26110760</v>
      </c>
      <c r="F34" s="220">
        <f t="shared" si="0"/>
        <v>27393990</v>
      </c>
      <c r="G34" s="223">
        <v>12205560</v>
      </c>
      <c r="H34" s="224">
        <v>37857690</v>
      </c>
      <c r="I34" s="220">
        <f t="shared" si="1"/>
        <v>50063250</v>
      </c>
      <c r="J34" s="223">
        <v>158260550</v>
      </c>
      <c r="K34" s="224">
        <v>1476177540</v>
      </c>
      <c r="L34" s="220">
        <f t="shared" si="2"/>
        <v>1634438090</v>
      </c>
      <c r="M34" s="223">
        <v>136085090</v>
      </c>
      <c r="N34" s="224">
        <v>1419065960</v>
      </c>
      <c r="O34" s="220">
        <f t="shared" si="3"/>
        <v>1555151050</v>
      </c>
      <c r="P34" s="223">
        <v>17444520</v>
      </c>
      <c r="Q34" s="224">
        <v>1245696530</v>
      </c>
      <c r="R34" s="220">
        <f t="shared" si="4"/>
        <v>1263141050</v>
      </c>
      <c r="S34" s="223">
        <v>27525130</v>
      </c>
      <c r="T34" s="224">
        <v>580942580</v>
      </c>
      <c r="U34" s="220">
        <f t="shared" si="5"/>
        <v>608467710</v>
      </c>
      <c r="V34" s="223">
        <v>0</v>
      </c>
      <c r="W34" s="224">
        <v>329543840</v>
      </c>
      <c r="X34" s="220">
        <f t="shared" si="6"/>
        <v>329543840</v>
      </c>
      <c r="Y34" s="223">
        <f t="shared" si="15"/>
        <v>352804080</v>
      </c>
      <c r="Z34" s="222">
        <f t="shared" si="15"/>
        <v>5115394900</v>
      </c>
      <c r="AA34" s="220">
        <f t="shared" si="7"/>
        <v>5468198980</v>
      </c>
      <c r="AB34" s="132">
        <f t="shared" si="8"/>
        <v>5.0096915090679451E-3</v>
      </c>
      <c r="AC34" s="132">
        <f t="shared" si="9"/>
        <v>9.1553453309045456E-3</v>
      </c>
      <c r="AD34" s="132">
        <f t="shared" si="10"/>
        <v>0.29889879574206718</v>
      </c>
      <c r="AE34" s="132">
        <f t="shared" si="11"/>
        <v>0.28439913318589588</v>
      </c>
      <c r="AF34" s="132">
        <f t="shared" si="12"/>
        <v>0.23099763827540892</v>
      </c>
      <c r="AG34" s="132">
        <f t="shared" si="13"/>
        <v>0.11127387869853997</v>
      </c>
      <c r="AH34" s="132">
        <f t="shared" si="14"/>
        <v>6.0265517258115575E-2</v>
      </c>
    </row>
    <row r="35" spans="2:34" ht="13.5" customHeight="1">
      <c r="B35" s="237">
        <v>30</v>
      </c>
      <c r="C35" s="50" t="s">
        <v>40</v>
      </c>
      <c r="D35" s="223">
        <v>0</v>
      </c>
      <c r="E35" s="224">
        <v>22506500</v>
      </c>
      <c r="F35" s="220">
        <f t="shared" si="0"/>
        <v>22506500</v>
      </c>
      <c r="G35" s="223">
        <v>7715480</v>
      </c>
      <c r="H35" s="224">
        <v>49088090</v>
      </c>
      <c r="I35" s="220">
        <f t="shared" si="1"/>
        <v>56803570</v>
      </c>
      <c r="J35" s="223">
        <v>137242840</v>
      </c>
      <c r="K35" s="224">
        <v>1905002210</v>
      </c>
      <c r="L35" s="220">
        <f t="shared" si="2"/>
        <v>2042245050</v>
      </c>
      <c r="M35" s="223">
        <v>77156380</v>
      </c>
      <c r="N35" s="224">
        <v>1990843700</v>
      </c>
      <c r="O35" s="220">
        <f t="shared" si="3"/>
        <v>2068000080</v>
      </c>
      <c r="P35" s="223">
        <v>67821030</v>
      </c>
      <c r="Q35" s="224">
        <v>1711967260</v>
      </c>
      <c r="R35" s="220">
        <f t="shared" si="4"/>
        <v>1779788290</v>
      </c>
      <c r="S35" s="223">
        <v>7554470</v>
      </c>
      <c r="T35" s="224">
        <v>979613780</v>
      </c>
      <c r="U35" s="220">
        <f t="shared" si="5"/>
        <v>987168250</v>
      </c>
      <c r="V35" s="223">
        <v>2878790</v>
      </c>
      <c r="W35" s="224">
        <v>351478830</v>
      </c>
      <c r="X35" s="220">
        <f t="shared" si="6"/>
        <v>354357620</v>
      </c>
      <c r="Y35" s="223">
        <f t="shared" si="15"/>
        <v>300368990</v>
      </c>
      <c r="Z35" s="222">
        <f t="shared" si="15"/>
        <v>7010500370</v>
      </c>
      <c r="AA35" s="220">
        <f t="shared" si="7"/>
        <v>7310869360</v>
      </c>
      <c r="AB35" s="132">
        <f t="shared" si="8"/>
        <v>3.0784984509694482E-3</v>
      </c>
      <c r="AC35" s="132">
        <f t="shared" si="9"/>
        <v>7.7697421746844072E-3</v>
      </c>
      <c r="AD35" s="132">
        <f t="shared" si="10"/>
        <v>0.27934366618199291</v>
      </c>
      <c r="AE35" s="132">
        <f t="shared" si="11"/>
        <v>0.28286650713725786</v>
      </c>
      <c r="AF35" s="132">
        <f t="shared" si="12"/>
        <v>0.24344413808537813</v>
      </c>
      <c r="AG35" s="132">
        <f t="shared" si="13"/>
        <v>0.13502747777180907</v>
      </c>
      <c r="AH35" s="132">
        <f t="shared" si="14"/>
        <v>4.846997019790817E-2</v>
      </c>
    </row>
    <row r="36" spans="2:34" ht="13.5" customHeight="1">
      <c r="B36" s="237">
        <v>31</v>
      </c>
      <c r="C36" s="50" t="s">
        <v>41</v>
      </c>
      <c r="D36" s="223">
        <v>18619630</v>
      </c>
      <c r="E36" s="224">
        <v>70244590</v>
      </c>
      <c r="F36" s="220">
        <f t="shared" si="0"/>
        <v>88864220</v>
      </c>
      <c r="G36" s="223">
        <v>40213560</v>
      </c>
      <c r="H36" s="224">
        <v>159224670</v>
      </c>
      <c r="I36" s="220">
        <f t="shared" si="1"/>
        <v>199438230</v>
      </c>
      <c r="J36" s="223">
        <v>250389980</v>
      </c>
      <c r="K36" s="224">
        <v>2175603110</v>
      </c>
      <c r="L36" s="220">
        <f t="shared" si="2"/>
        <v>2425993090</v>
      </c>
      <c r="M36" s="223">
        <v>204385260</v>
      </c>
      <c r="N36" s="224">
        <v>2336570590</v>
      </c>
      <c r="O36" s="220">
        <f t="shared" si="3"/>
        <v>2540955850</v>
      </c>
      <c r="P36" s="223">
        <v>60986540</v>
      </c>
      <c r="Q36" s="224">
        <v>1747428570</v>
      </c>
      <c r="R36" s="220">
        <f t="shared" si="4"/>
        <v>1808415110</v>
      </c>
      <c r="S36" s="223">
        <v>5461810</v>
      </c>
      <c r="T36" s="224">
        <v>952938320</v>
      </c>
      <c r="U36" s="220">
        <f t="shared" si="5"/>
        <v>958400130</v>
      </c>
      <c r="V36" s="223">
        <v>511410</v>
      </c>
      <c r="W36" s="224">
        <v>372582060</v>
      </c>
      <c r="X36" s="220">
        <f t="shared" si="6"/>
        <v>373093470</v>
      </c>
      <c r="Y36" s="223">
        <f t="shared" si="15"/>
        <v>580568190</v>
      </c>
      <c r="Z36" s="222">
        <f t="shared" si="15"/>
        <v>7814591910</v>
      </c>
      <c r="AA36" s="220">
        <f t="shared" si="7"/>
        <v>8395160100</v>
      </c>
      <c r="AB36" s="132">
        <f t="shared" si="8"/>
        <v>1.0585172759242555E-2</v>
      </c>
      <c r="AC36" s="132">
        <f t="shared" si="9"/>
        <v>2.3756334319341925E-2</v>
      </c>
      <c r="AD36" s="132">
        <f t="shared" si="10"/>
        <v>0.2889752025098366</v>
      </c>
      <c r="AE36" s="132">
        <f t="shared" si="11"/>
        <v>0.30266913551773716</v>
      </c>
      <c r="AF36" s="132">
        <f t="shared" si="12"/>
        <v>0.21541162865970834</v>
      </c>
      <c r="AG36" s="132">
        <f t="shared" si="13"/>
        <v>0.11416103071101646</v>
      </c>
      <c r="AH36" s="132">
        <f t="shared" si="14"/>
        <v>4.4441495523116943E-2</v>
      </c>
    </row>
    <row r="37" spans="2:34" ht="13.5" customHeight="1">
      <c r="B37" s="237">
        <v>32</v>
      </c>
      <c r="C37" s="50" t="s">
        <v>42</v>
      </c>
      <c r="D37" s="223">
        <v>9812010</v>
      </c>
      <c r="E37" s="224">
        <v>49542340</v>
      </c>
      <c r="F37" s="220">
        <f t="shared" si="0"/>
        <v>59354350</v>
      </c>
      <c r="G37" s="223">
        <v>12333500</v>
      </c>
      <c r="H37" s="224">
        <v>144050620</v>
      </c>
      <c r="I37" s="220">
        <f t="shared" si="1"/>
        <v>156384120</v>
      </c>
      <c r="J37" s="223">
        <v>263947050</v>
      </c>
      <c r="K37" s="224">
        <v>1980011170</v>
      </c>
      <c r="L37" s="220">
        <f t="shared" si="2"/>
        <v>2243958220</v>
      </c>
      <c r="M37" s="223">
        <v>102460880</v>
      </c>
      <c r="N37" s="224">
        <v>2575437090</v>
      </c>
      <c r="O37" s="220">
        <f t="shared" si="3"/>
        <v>2677897970</v>
      </c>
      <c r="P37" s="223">
        <v>61387430</v>
      </c>
      <c r="Q37" s="224">
        <v>1812953150</v>
      </c>
      <c r="R37" s="220">
        <f t="shared" si="4"/>
        <v>1874340580</v>
      </c>
      <c r="S37" s="223">
        <v>5320730</v>
      </c>
      <c r="T37" s="224">
        <v>995250450</v>
      </c>
      <c r="U37" s="220">
        <f t="shared" si="5"/>
        <v>1000571180</v>
      </c>
      <c r="V37" s="223">
        <v>1840380</v>
      </c>
      <c r="W37" s="224">
        <v>373151160</v>
      </c>
      <c r="X37" s="220">
        <f t="shared" si="6"/>
        <v>374991540</v>
      </c>
      <c r="Y37" s="223">
        <f t="shared" si="15"/>
        <v>457101980</v>
      </c>
      <c r="Z37" s="222">
        <f t="shared" si="15"/>
        <v>7930395980</v>
      </c>
      <c r="AA37" s="220">
        <f t="shared" si="7"/>
        <v>8387497960</v>
      </c>
      <c r="AB37" s="132">
        <f t="shared" si="8"/>
        <v>7.0765263113101249E-3</v>
      </c>
      <c r="AC37" s="132">
        <f t="shared" si="9"/>
        <v>1.8644907068329112E-2</v>
      </c>
      <c r="AD37" s="132">
        <f t="shared" si="10"/>
        <v>0.26753606745437586</v>
      </c>
      <c r="AE37" s="132">
        <f t="shared" si="11"/>
        <v>0.3192725628990794</v>
      </c>
      <c r="AF37" s="132">
        <f t="shared" si="12"/>
        <v>0.22346837983612458</v>
      </c>
      <c r="AG37" s="132">
        <f t="shared" si="13"/>
        <v>0.11929316522897848</v>
      </c>
      <c r="AH37" s="132">
        <f t="shared" si="14"/>
        <v>4.470839120180245E-2</v>
      </c>
    </row>
    <row r="38" spans="2:34" ht="13.5" customHeight="1">
      <c r="B38" s="237">
        <v>33</v>
      </c>
      <c r="C38" s="50" t="s">
        <v>43</v>
      </c>
      <c r="D38" s="223">
        <v>0</v>
      </c>
      <c r="E38" s="224">
        <v>10157480</v>
      </c>
      <c r="F38" s="220">
        <f t="shared" si="0"/>
        <v>10157480</v>
      </c>
      <c r="G38" s="223">
        <v>4980430</v>
      </c>
      <c r="H38" s="224">
        <v>35243220</v>
      </c>
      <c r="I38" s="220">
        <f t="shared" si="1"/>
        <v>40223650</v>
      </c>
      <c r="J38" s="223">
        <v>63209180</v>
      </c>
      <c r="K38" s="224">
        <v>735199420</v>
      </c>
      <c r="L38" s="220">
        <f t="shared" si="2"/>
        <v>798408600</v>
      </c>
      <c r="M38" s="223">
        <v>20783950</v>
      </c>
      <c r="N38" s="224">
        <v>559068370</v>
      </c>
      <c r="O38" s="220">
        <f t="shared" si="3"/>
        <v>579852320</v>
      </c>
      <c r="P38" s="223">
        <v>10138880</v>
      </c>
      <c r="Q38" s="224">
        <v>474339410</v>
      </c>
      <c r="R38" s="220">
        <f t="shared" si="4"/>
        <v>484478290</v>
      </c>
      <c r="S38" s="223">
        <v>2914540</v>
      </c>
      <c r="T38" s="224">
        <v>294193220</v>
      </c>
      <c r="U38" s="220">
        <f t="shared" si="5"/>
        <v>297107760</v>
      </c>
      <c r="V38" s="223">
        <v>0</v>
      </c>
      <c r="W38" s="224">
        <v>116237470</v>
      </c>
      <c r="X38" s="220">
        <f t="shared" si="6"/>
        <v>116237470</v>
      </c>
      <c r="Y38" s="223">
        <f t="shared" si="15"/>
        <v>102026980</v>
      </c>
      <c r="Z38" s="222">
        <f t="shared" si="15"/>
        <v>2224438590</v>
      </c>
      <c r="AA38" s="220">
        <f t="shared" si="7"/>
        <v>2326465570</v>
      </c>
      <c r="AB38" s="132">
        <f t="shared" si="8"/>
        <v>4.3660564467326284E-3</v>
      </c>
      <c r="AC38" s="132">
        <f t="shared" si="9"/>
        <v>1.7289596080289293E-2</v>
      </c>
      <c r="AD38" s="132">
        <f t="shared" si="10"/>
        <v>0.34318522066071239</v>
      </c>
      <c r="AE38" s="132">
        <f t="shared" si="11"/>
        <v>0.24924173711283421</v>
      </c>
      <c r="AF38" s="132">
        <f t="shared" si="12"/>
        <v>0.2082464904047559</v>
      </c>
      <c r="AG38" s="132">
        <f t="shared" si="13"/>
        <v>0.1277077829266994</v>
      </c>
      <c r="AH38" s="132">
        <f t="shared" si="14"/>
        <v>4.9963116367976165E-2</v>
      </c>
    </row>
    <row r="39" spans="2:34" ht="13.5" customHeight="1">
      <c r="B39" s="237">
        <v>34</v>
      </c>
      <c r="C39" s="50" t="s">
        <v>45</v>
      </c>
      <c r="D39" s="223">
        <v>11838340</v>
      </c>
      <c r="E39" s="224">
        <v>99603860</v>
      </c>
      <c r="F39" s="220">
        <f t="shared" si="0"/>
        <v>111442200</v>
      </c>
      <c r="G39" s="223">
        <v>33467120</v>
      </c>
      <c r="H39" s="224">
        <v>163082650</v>
      </c>
      <c r="I39" s="220">
        <f t="shared" si="1"/>
        <v>196549770</v>
      </c>
      <c r="J39" s="223">
        <v>345151460</v>
      </c>
      <c r="K39" s="224">
        <v>2895799420</v>
      </c>
      <c r="L39" s="220">
        <f t="shared" si="2"/>
        <v>3240950880</v>
      </c>
      <c r="M39" s="223">
        <v>152415220</v>
      </c>
      <c r="N39" s="224">
        <v>3164894170</v>
      </c>
      <c r="O39" s="220">
        <f t="shared" si="3"/>
        <v>3317309390</v>
      </c>
      <c r="P39" s="223">
        <v>89098230</v>
      </c>
      <c r="Q39" s="224">
        <v>2715233440</v>
      </c>
      <c r="R39" s="220">
        <f t="shared" si="4"/>
        <v>2804331670</v>
      </c>
      <c r="S39" s="223">
        <v>28224410</v>
      </c>
      <c r="T39" s="224">
        <v>1564913410</v>
      </c>
      <c r="U39" s="220">
        <f t="shared" si="5"/>
        <v>1593137820</v>
      </c>
      <c r="V39" s="223">
        <v>3954000</v>
      </c>
      <c r="W39" s="224">
        <v>536169770</v>
      </c>
      <c r="X39" s="220">
        <f t="shared" si="6"/>
        <v>540123770</v>
      </c>
      <c r="Y39" s="223">
        <f t="shared" si="15"/>
        <v>664148780</v>
      </c>
      <c r="Z39" s="222">
        <f t="shared" si="15"/>
        <v>11139696720</v>
      </c>
      <c r="AA39" s="220">
        <f t="shared" si="7"/>
        <v>11803845500</v>
      </c>
      <c r="AB39" s="132">
        <f t="shared" si="8"/>
        <v>9.4411774535679924E-3</v>
      </c>
      <c r="AC39" s="132">
        <f t="shared" si="9"/>
        <v>1.6651333669184334E-2</v>
      </c>
      <c r="AD39" s="132">
        <f t="shared" si="10"/>
        <v>0.27456737552181615</v>
      </c>
      <c r="AE39" s="132">
        <f t="shared" si="11"/>
        <v>0.28103632752563562</v>
      </c>
      <c r="AF39" s="132">
        <f t="shared" si="12"/>
        <v>0.23757780208153351</v>
      </c>
      <c r="AG39" s="132">
        <f t="shared" si="13"/>
        <v>0.13496769506174916</v>
      </c>
      <c r="AH39" s="132">
        <f t="shared" si="14"/>
        <v>4.5758288686513222E-2</v>
      </c>
    </row>
    <row r="40" spans="2:34" ht="13.5" customHeight="1">
      <c r="B40" s="237">
        <v>35</v>
      </c>
      <c r="C40" s="50" t="s">
        <v>2</v>
      </c>
      <c r="D40" s="223">
        <v>0</v>
      </c>
      <c r="E40" s="224">
        <v>16247940</v>
      </c>
      <c r="F40" s="220">
        <f t="shared" si="0"/>
        <v>16247940</v>
      </c>
      <c r="G40" s="223">
        <v>6569150</v>
      </c>
      <c r="H40" s="224">
        <v>33141910</v>
      </c>
      <c r="I40" s="220">
        <f t="shared" si="1"/>
        <v>39711060</v>
      </c>
      <c r="J40" s="223">
        <v>638909760</v>
      </c>
      <c r="K40" s="224">
        <v>4915881690</v>
      </c>
      <c r="L40" s="220">
        <f t="shared" si="2"/>
        <v>5554791450</v>
      </c>
      <c r="M40" s="223">
        <v>456496300</v>
      </c>
      <c r="N40" s="224">
        <v>5462161280</v>
      </c>
      <c r="O40" s="220">
        <f t="shared" si="3"/>
        <v>5918657580</v>
      </c>
      <c r="P40" s="223">
        <v>208692200</v>
      </c>
      <c r="Q40" s="224">
        <v>4555960120</v>
      </c>
      <c r="R40" s="220">
        <f t="shared" si="4"/>
        <v>4764652320</v>
      </c>
      <c r="S40" s="223">
        <v>13564530</v>
      </c>
      <c r="T40" s="224">
        <v>2408076720</v>
      </c>
      <c r="U40" s="220">
        <f t="shared" si="5"/>
        <v>2421641250</v>
      </c>
      <c r="V40" s="223">
        <v>2079910</v>
      </c>
      <c r="W40" s="224">
        <v>848911850</v>
      </c>
      <c r="X40" s="220">
        <f t="shared" si="6"/>
        <v>850991760</v>
      </c>
      <c r="Y40" s="223">
        <f t="shared" si="15"/>
        <v>1326311850</v>
      </c>
      <c r="Z40" s="222">
        <f t="shared" si="15"/>
        <v>18240381510</v>
      </c>
      <c r="AA40" s="220">
        <f t="shared" si="7"/>
        <v>19566693360</v>
      </c>
      <c r="AB40" s="132">
        <f t="shared" si="8"/>
        <v>8.3038762355296602E-4</v>
      </c>
      <c r="AC40" s="132">
        <f t="shared" si="9"/>
        <v>2.0295232960097862E-3</v>
      </c>
      <c r="AD40" s="132">
        <f t="shared" si="10"/>
        <v>0.28389014678155106</v>
      </c>
      <c r="AE40" s="132">
        <f t="shared" si="11"/>
        <v>0.3024863461140273</v>
      </c>
      <c r="AF40" s="132">
        <f t="shared" si="12"/>
        <v>0.24350830425647352</v>
      </c>
      <c r="AG40" s="132">
        <f t="shared" si="13"/>
        <v>0.12376343848422225</v>
      </c>
      <c r="AH40" s="132">
        <f t="shared" si="14"/>
        <v>4.3491853444163141E-2</v>
      </c>
    </row>
    <row r="41" spans="2:34" ht="13.5" customHeight="1">
      <c r="B41" s="237">
        <v>36</v>
      </c>
      <c r="C41" s="50" t="s">
        <v>3</v>
      </c>
      <c r="D41" s="223">
        <v>0</v>
      </c>
      <c r="E41" s="224">
        <v>22230700</v>
      </c>
      <c r="F41" s="220">
        <f t="shared" si="0"/>
        <v>22230700</v>
      </c>
      <c r="G41" s="223">
        <v>0</v>
      </c>
      <c r="H41" s="224">
        <v>60581920</v>
      </c>
      <c r="I41" s="220">
        <f t="shared" si="1"/>
        <v>60581920</v>
      </c>
      <c r="J41" s="223">
        <v>173229460</v>
      </c>
      <c r="K41" s="224">
        <v>1200671000</v>
      </c>
      <c r="L41" s="220">
        <f t="shared" si="2"/>
        <v>1373900460</v>
      </c>
      <c r="M41" s="223">
        <v>165389880</v>
      </c>
      <c r="N41" s="224">
        <v>1690764890</v>
      </c>
      <c r="O41" s="220">
        <f t="shared" si="3"/>
        <v>1856154770</v>
      </c>
      <c r="P41" s="223">
        <v>49839350</v>
      </c>
      <c r="Q41" s="224">
        <v>1373397620</v>
      </c>
      <c r="R41" s="220">
        <f t="shared" si="4"/>
        <v>1423236970</v>
      </c>
      <c r="S41" s="223">
        <v>1832140</v>
      </c>
      <c r="T41" s="224">
        <v>804090720</v>
      </c>
      <c r="U41" s="220">
        <f t="shared" si="5"/>
        <v>805922860</v>
      </c>
      <c r="V41" s="223">
        <v>619560</v>
      </c>
      <c r="W41" s="224">
        <v>310902570</v>
      </c>
      <c r="X41" s="220">
        <f t="shared" si="6"/>
        <v>311522130</v>
      </c>
      <c r="Y41" s="223">
        <f t="shared" si="15"/>
        <v>390910390</v>
      </c>
      <c r="Z41" s="222">
        <f t="shared" si="15"/>
        <v>5462639420</v>
      </c>
      <c r="AA41" s="220">
        <f t="shared" si="7"/>
        <v>5853549810</v>
      </c>
      <c r="AB41" s="132">
        <f t="shared" si="8"/>
        <v>3.7978151244261811E-3</v>
      </c>
      <c r="AC41" s="132">
        <f t="shared" si="9"/>
        <v>1.0349603568163709E-2</v>
      </c>
      <c r="AD41" s="132">
        <f t="shared" si="10"/>
        <v>0.23471235482661759</v>
      </c>
      <c r="AE41" s="132">
        <f t="shared" si="11"/>
        <v>0.31709899637806277</v>
      </c>
      <c r="AF41" s="132">
        <f t="shared" si="12"/>
        <v>0.24314083183653648</v>
      </c>
      <c r="AG41" s="132">
        <f t="shared" si="13"/>
        <v>0.1376810458882898</v>
      </c>
      <c r="AH41" s="132">
        <f t="shared" si="14"/>
        <v>5.3219352377903484E-2</v>
      </c>
    </row>
    <row r="42" spans="2:34" ht="13.5" customHeight="1">
      <c r="B42" s="237">
        <v>37</v>
      </c>
      <c r="C42" s="50" t="s">
        <v>4</v>
      </c>
      <c r="D42" s="223">
        <v>6653650</v>
      </c>
      <c r="E42" s="224">
        <v>19106150</v>
      </c>
      <c r="F42" s="220">
        <f t="shared" si="0"/>
        <v>25759800</v>
      </c>
      <c r="G42" s="223">
        <v>4640670</v>
      </c>
      <c r="H42" s="224">
        <v>71365490</v>
      </c>
      <c r="I42" s="220">
        <f t="shared" si="1"/>
        <v>76006160</v>
      </c>
      <c r="J42" s="223">
        <v>735190480</v>
      </c>
      <c r="K42" s="224">
        <v>3796340990</v>
      </c>
      <c r="L42" s="220">
        <f t="shared" si="2"/>
        <v>4531531470</v>
      </c>
      <c r="M42" s="223">
        <v>294091540</v>
      </c>
      <c r="N42" s="224">
        <v>4495989070</v>
      </c>
      <c r="O42" s="220">
        <f t="shared" si="3"/>
        <v>4790080610</v>
      </c>
      <c r="P42" s="223">
        <v>102493670</v>
      </c>
      <c r="Q42" s="224">
        <v>4183139640</v>
      </c>
      <c r="R42" s="220">
        <f t="shared" si="4"/>
        <v>4285633310</v>
      </c>
      <c r="S42" s="223">
        <v>34686000</v>
      </c>
      <c r="T42" s="224">
        <v>2304724890</v>
      </c>
      <c r="U42" s="220">
        <f t="shared" si="5"/>
        <v>2339410890</v>
      </c>
      <c r="V42" s="223">
        <v>2257560</v>
      </c>
      <c r="W42" s="224">
        <v>807263810</v>
      </c>
      <c r="X42" s="220">
        <f t="shared" si="6"/>
        <v>809521370</v>
      </c>
      <c r="Y42" s="223">
        <f t="shared" si="15"/>
        <v>1180013570</v>
      </c>
      <c r="Z42" s="222">
        <f t="shared" si="15"/>
        <v>15677930040</v>
      </c>
      <c r="AA42" s="220">
        <f t="shared" si="7"/>
        <v>16857943610</v>
      </c>
      <c r="AB42" s="132">
        <f t="shared" si="8"/>
        <v>1.5280511428878839E-3</v>
      </c>
      <c r="AC42" s="132">
        <f t="shared" si="9"/>
        <v>4.5086258299567297E-3</v>
      </c>
      <c r="AD42" s="132">
        <f t="shared" si="10"/>
        <v>0.26880689453201939</v>
      </c>
      <c r="AE42" s="132">
        <f t="shared" si="11"/>
        <v>0.28414382684009937</v>
      </c>
      <c r="AF42" s="132">
        <f t="shared" si="12"/>
        <v>0.25422040844043375</v>
      </c>
      <c r="AG42" s="132">
        <f t="shared" si="13"/>
        <v>0.13877202013015869</v>
      </c>
      <c r="AH42" s="132">
        <f t="shared" si="14"/>
        <v>4.8020173084444194E-2</v>
      </c>
    </row>
    <row r="43" spans="2:34" ht="13.5" customHeight="1">
      <c r="B43" s="237">
        <v>38</v>
      </c>
      <c r="C43" s="238" t="s">
        <v>46</v>
      </c>
      <c r="D43" s="223">
        <v>516710</v>
      </c>
      <c r="E43" s="224">
        <v>17770170</v>
      </c>
      <c r="F43" s="220">
        <f t="shared" si="0"/>
        <v>18286880</v>
      </c>
      <c r="G43" s="223">
        <v>1610780</v>
      </c>
      <c r="H43" s="224">
        <v>28793490</v>
      </c>
      <c r="I43" s="220">
        <f t="shared" si="1"/>
        <v>30404270</v>
      </c>
      <c r="J43" s="223">
        <v>107385960</v>
      </c>
      <c r="K43" s="224">
        <v>931288700</v>
      </c>
      <c r="L43" s="220">
        <f t="shared" si="2"/>
        <v>1038674660</v>
      </c>
      <c r="M43" s="223">
        <v>56542400</v>
      </c>
      <c r="N43" s="224">
        <v>1061343300</v>
      </c>
      <c r="O43" s="220">
        <f t="shared" si="3"/>
        <v>1117885700</v>
      </c>
      <c r="P43" s="223">
        <v>24913260</v>
      </c>
      <c r="Q43" s="224">
        <v>1058385040</v>
      </c>
      <c r="R43" s="220">
        <f t="shared" si="4"/>
        <v>1083298300</v>
      </c>
      <c r="S43" s="223">
        <v>3858330</v>
      </c>
      <c r="T43" s="224">
        <v>515398960</v>
      </c>
      <c r="U43" s="220">
        <f t="shared" si="5"/>
        <v>519257290</v>
      </c>
      <c r="V43" s="223">
        <v>1175940</v>
      </c>
      <c r="W43" s="224">
        <v>172569500</v>
      </c>
      <c r="X43" s="220">
        <f t="shared" si="6"/>
        <v>173745440</v>
      </c>
      <c r="Y43" s="223">
        <f t="shared" si="15"/>
        <v>196003380</v>
      </c>
      <c r="Z43" s="222">
        <f t="shared" si="15"/>
        <v>3785549160</v>
      </c>
      <c r="AA43" s="220">
        <f t="shared" si="7"/>
        <v>3981552540</v>
      </c>
      <c r="AB43" s="132">
        <f t="shared" si="8"/>
        <v>4.5929018432593633E-3</v>
      </c>
      <c r="AC43" s="132">
        <f t="shared" si="9"/>
        <v>7.6362850155934402E-3</v>
      </c>
      <c r="AD43" s="132">
        <f t="shared" si="10"/>
        <v>0.26087177038733739</v>
      </c>
      <c r="AE43" s="132">
        <f t="shared" si="11"/>
        <v>0.280766281185379</v>
      </c>
      <c r="AF43" s="132">
        <f t="shared" si="12"/>
        <v>0.27207936831595847</v>
      </c>
      <c r="AG43" s="132">
        <f t="shared" si="13"/>
        <v>0.13041578248267949</v>
      </c>
      <c r="AH43" s="132">
        <f t="shared" si="14"/>
        <v>4.3637610769792834E-2</v>
      </c>
    </row>
    <row r="44" spans="2:34" ht="13.5" customHeight="1">
      <c r="B44" s="237">
        <v>39</v>
      </c>
      <c r="C44" s="238" t="s">
        <v>9</v>
      </c>
      <c r="D44" s="223">
        <v>6281950</v>
      </c>
      <c r="E44" s="224">
        <v>13184010</v>
      </c>
      <c r="F44" s="220">
        <f t="shared" si="0"/>
        <v>19465960</v>
      </c>
      <c r="G44" s="223">
        <v>5467350</v>
      </c>
      <c r="H44" s="224">
        <v>130958450</v>
      </c>
      <c r="I44" s="220">
        <f t="shared" si="1"/>
        <v>136425800</v>
      </c>
      <c r="J44" s="223">
        <v>588620160</v>
      </c>
      <c r="K44" s="224">
        <v>5451561830</v>
      </c>
      <c r="L44" s="220">
        <f t="shared" si="2"/>
        <v>6040181990</v>
      </c>
      <c r="M44" s="223">
        <v>436313810</v>
      </c>
      <c r="N44" s="224">
        <v>5709355450</v>
      </c>
      <c r="O44" s="220">
        <f t="shared" si="3"/>
        <v>6145669260</v>
      </c>
      <c r="P44" s="223">
        <v>116322980</v>
      </c>
      <c r="Q44" s="224">
        <v>4639064130</v>
      </c>
      <c r="R44" s="220">
        <f t="shared" si="4"/>
        <v>4755387110</v>
      </c>
      <c r="S44" s="223">
        <v>38081030</v>
      </c>
      <c r="T44" s="224">
        <v>2450634550</v>
      </c>
      <c r="U44" s="220">
        <f t="shared" si="5"/>
        <v>2488715580</v>
      </c>
      <c r="V44" s="223">
        <v>1780940</v>
      </c>
      <c r="W44" s="224">
        <v>894977580</v>
      </c>
      <c r="X44" s="220">
        <f t="shared" si="6"/>
        <v>896758520</v>
      </c>
      <c r="Y44" s="223">
        <f t="shared" si="15"/>
        <v>1192868220</v>
      </c>
      <c r="Z44" s="222">
        <f t="shared" si="15"/>
        <v>19289736000</v>
      </c>
      <c r="AA44" s="220">
        <f t="shared" si="7"/>
        <v>20482604220</v>
      </c>
      <c r="AB44" s="132">
        <f t="shared" si="8"/>
        <v>9.503654804301052E-4</v>
      </c>
      <c r="AC44" s="132">
        <f t="shared" si="9"/>
        <v>6.6605690631266808E-3</v>
      </c>
      <c r="AD44" s="132">
        <f t="shared" si="10"/>
        <v>0.29489326284507</v>
      </c>
      <c r="AE44" s="132">
        <f t="shared" si="11"/>
        <v>0.30004335356922696</v>
      </c>
      <c r="AF44" s="132">
        <f t="shared" si="12"/>
        <v>0.23216711405069565</v>
      </c>
      <c r="AG44" s="132">
        <f t="shared" si="13"/>
        <v>0.1215038650978728</v>
      </c>
      <c r="AH44" s="132">
        <f t="shared" si="14"/>
        <v>4.3781469893577819E-2</v>
      </c>
    </row>
    <row r="45" spans="2:34" ht="13.5" customHeight="1">
      <c r="B45" s="237">
        <v>40</v>
      </c>
      <c r="C45" s="238" t="s">
        <v>47</v>
      </c>
      <c r="D45" s="223">
        <v>11885160</v>
      </c>
      <c r="E45" s="224">
        <v>34150080</v>
      </c>
      <c r="F45" s="220">
        <f t="shared" si="0"/>
        <v>46035240</v>
      </c>
      <c r="G45" s="223">
        <v>10465070</v>
      </c>
      <c r="H45" s="224">
        <v>65268640</v>
      </c>
      <c r="I45" s="220">
        <f t="shared" si="1"/>
        <v>75733710</v>
      </c>
      <c r="J45" s="223">
        <v>124246540</v>
      </c>
      <c r="K45" s="224">
        <v>1114375720</v>
      </c>
      <c r="L45" s="220">
        <f t="shared" si="2"/>
        <v>1238622260</v>
      </c>
      <c r="M45" s="223">
        <v>79337330</v>
      </c>
      <c r="N45" s="224">
        <v>1265122550</v>
      </c>
      <c r="O45" s="220">
        <f t="shared" si="3"/>
        <v>1344459880</v>
      </c>
      <c r="P45" s="223">
        <v>19139350</v>
      </c>
      <c r="Q45" s="224">
        <v>989983200</v>
      </c>
      <c r="R45" s="220">
        <f t="shared" si="4"/>
        <v>1009122550</v>
      </c>
      <c r="S45" s="223">
        <v>6917290</v>
      </c>
      <c r="T45" s="224">
        <v>525786790</v>
      </c>
      <c r="U45" s="220">
        <f t="shared" si="5"/>
        <v>532704080</v>
      </c>
      <c r="V45" s="223">
        <v>0</v>
      </c>
      <c r="W45" s="224">
        <v>224360160</v>
      </c>
      <c r="X45" s="220">
        <f t="shared" si="6"/>
        <v>224360160</v>
      </c>
      <c r="Y45" s="223">
        <f t="shared" si="15"/>
        <v>251990740</v>
      </c>
      <c r="Z45" s="222">
        <f t="shared" si="15"/>
        <v>4219047140</v>
      </c>
      <c r="AA45" s="220">
        <f t="shared" si="7"/>
        <v>4471037880</v>
      </c>
      <c r="AB45" s="132">
        <f t="shared" si="8"/>
        <v>1.0296320728107988E-2</v>
      </c>
      <c r="AC45" s="132">
        <f t="shared" si="9"/>
        <v>1.6938731460713993E-2</v>
      </c>
      <c r="AD45" s="132">
        <f t="shared" si="10"/>
        <v>0.27703237888917193</v>
      </c>
      <c r="AE45" s="132">
        <f t="shared" si="11"/>
        <v>0.30070420248821511</v>
      </c>
      <c r="AF45" s="132">
        <f t="shared" si="12"/>
        <v>0.22570208016220161</v>
      </c>
      <c r="AG45" s="132">
        <f t="shared" si="13"/>
        <v>0.11914550811186596</v>
      </c>
      <c r="AH45" s="132">
        <f t="shared" si="14"/>
        <v>5.0180778159723397E-2</v>
      </c>
    </row>
    <row r="46" spans="2:34" ht="13.5" customHeight="1">
      <c r="B46" s="237">
        <v>41</v>
      </c>
      <c r="C46" s="238" t="s">
        <v>14</v>
      </c>
      <c r="D46" s="223">
        <v>8931270</v>
      </c>
      <c r="E46" s="224">
        <v>32613300</v>
      </c>
      <c r="F46" s="220">
        <f t="shared" si="0"/>
        <v>41544570</v>
      </c>
      <c r="G46" s="223">
        <v>19676680</v>
      </c>
      <c r="H46" s="224">
        <v>104611520</v>
      </c>
      <c r="I46" s="220">
        <f t="shared" si="1"/>
        <v>124288200</v>
      </c>
      <c r="J46" s="223">
        <v>343082490</v>
      </c>
      <c r="K46" s="224">
        <v>2438947590</v>
      </c>
      <c r="L46" s="220">
        <f t="shared" si="2"/>
        <v>2782030080</v>
      </c>
      <c r="M46" s="223">
        <v>157183860</v>
      </c>
      <c r="N46" s="224">
        <v>2232411140</v>
      </c>
      <c r="O46" s="220">
        <f t="shared" si="3"/>
        <v>2389595000</v>
      </c>
      <c r="P46" s="223">
        <v>72070440</v>
      </c>
      <c r="Q46" s="224">
        <v>1690614600</v>
      </c>
      <c r="R46" s="220">
        <f t="shared" si="4"/>
        <v>1762685040</v>
      </c>
      <c r="S46" s="223">
        <v>7147690</v>
      </c>
      <c r="T46" s="224">
        <v>928633250</v>
      </c>
      <c r="U46" s="220">
        <f t="shared" si="5"/>
        <v>935780940</v>
      </c>
      <c r="V46" s="223">
        <v>0</v>
      </c>
      <c r="W46" s="224">
        <v>271113650</v>
      </c>
      <c r="X46" s="220">
        <f t="shared" si="6"/>
        <v>271113650</v>
      </c>
      <c r="Y46" s="223">
        <f t="shared" si="15"/>
        <v>608092430</v>
      </c>
      <c r="Z46" s="222">
        <f t="shared" si="15"/>
        <v>7698945050</v>
      </c>
      <c r="AA46" s="220">
        <f t="shared" si="7"/>
        <v>8307037480</v>
      </c>
      <c r="AB46" s="132">
        <f t="shared" si="8"/>
        <v>5.0011294760644318E-3</v>
      </c>
      <c r="AC46" s="132">
        <f t="shared" si="9"/>
        <v>1.4961795983133087E-2</v>
      </c>
      <c r="AD46" s="132">
        <f t="shared" si="10"/>
        <v>0.33490038857992488</v>
      </c>
      <c r="AE46" s="132">
        <f t="shared" si="11"/>
        <v>0.28765910900885933</v>
      </c>
      <c r="AF46" s="132">
        <f t="shared" si="12"/>
        <v>0.21219177645987941</v>
      </c>
      <c r="AG46" s="132">
        <f t="shared" si="13"/>
        <v>0.11264917755011743</v>
      </c>
      <c r="AH46" s="132">
        <f t="shared" si="14"/>
        <v>3.2636622942021444E-2</v>
      </c>
    </row>
    <row r="47" spans="2:34" ht="13.5" customHeight="1">
      <c r="B47" s="237">
        <v>42</v>
      </c>
      <c r="C47" s="238" t="s">
        <v>15</v>
      </c>
      <c r="D47" s="223">
        <v>6996710</v>
      </c>
      <c r="E47" s="224">
        <v>92885350</v>
      </c>
      <c r="F47" s="220">
        <f t="shared" si="0"/>
        <v>99882060</v>
      </c>
      <c r="G47" s="223">
        <v>24974540</v>
      </c>
      <c r="H47" s="224">
        <v>243928020</v>
      </c>
      <c r="I47" s="220">
        <f t="shared" si="1"/>
        <v>268902560</v>
      </c>
      <c r="J47" s="223">
        <v>755732830</v>
      </c>
      <c r="K47" s="224">
        <v>5747169470</v>
      </c>
      <c r="L47" s="220">
        <f t="shared" si="2"/>
        <v>6502902300</v>
      </c>
      <c r="M47" s="223">
        <v>377925260</v>
      </c>
      <c r="N47" s="224">
        <v>5222394620</v>
      </c>
      <c r="O47" s="220">
        <f t="shared" si="3"/>
        <v>5600319880</v>
      </c>
      <c r="P47" s="223">
        <v>187315130</v>
      </c>
      <c r="Q47" s="224">
        <v>4080158820</v>
      </c>
      <c r="R47" s="220">
        <f t="shared" si="4"/>
        <v>4267473950</v>
      </c>
      <c r="S47" s="223">
        <v>21461700</v>
      </c>
      <c r="T47" s="224">
        <v>2413795030</v>
      </c>
      <c r="U47" s="220">
        <f t="shared" si="5"/>
        <v>2435256730</v>
      </c>
      <c r="V47" s="223">
        <v>11051030</v>
      </c>
      <c r="W47" s="224">
        <v>747912830</v>
      </c>
      <c r="X47" s="220">
        <f t="shared" si="6"/>
        <v>758963860</v>
      </c>
      <c r="Y47" s="223">
        <f t="shared" si="15"/>
        <v>1385457200</v>
      </c>
      <c r="Z47" s="222">
        <f t="shared" si="15"/>
        <v>18548244140</v>
      </c>
      <c r="AA47" s="220">
        <f t="shared" si="7"/>
        <v>19933701340</v>
      </c>
      <c r="AB47" s="132">
        <f t="shared" si="8"/>
        <v>5.0107131784688412E-3</v>
      </c>
      <c r="AC47" s="132">
        <f t="shared" si="9"/>
        <v>1.348984593545636E-2</v>
      </c>
      <c r="AD47" s="132">
        <f t="shared" si="10"/>
        <v>0.32622653410337488</v>
      </c>
      <c r="AE47" s="132">
        <f t="shared" si="11"/>
        <v>0.28094731552750352</v>
      </c>
      <c r="AF47" s="132">
        <f t="shared" si="12"/>
        <v>0.21408336952639423</v>
      </c>
      <c r="AG47" s="132">
        <f t="shared" si="13"/>
        <v>0.12216781462022246</v>
      </c>
      <c r="AH47" s="132">
        <f t="shared" si="14"/>
        <v>3.8074407108579664E-2</v>
      </c>
    </row>
    <row r="48" spans="2:34" ht="13.5" customHeight="1">
      <c r="B48" s="237">
        <v>43</v>
      </c>
      <c r="C48" s="238" t="s">
        <v>10</v>
      </c>
      <c r="D48" s="223">
        <v>0</v>
      </c>
      <c r="E48" s="224">
        <v>67819390</v>
      </c>
      <c r="F48" s="220">
        <f t="shared" si="0"/>
        <v>67819390</v>
      </c>
      <c r="G48" s="223">
        <v>1831660</v>
      </c>
      <c r="H48" s="224">
        <v>155442920</v>
      </c>
      <c r="I48" s="220">
        <f t="shared" si="1"/>
        <v>157274580</v>
      </c>
      <c r="J48" s="223">
        <v>404962480</v>
      </c>
      <c r="K48" s="224">
        <v>3461606850</v>
      </c>
      <c r="L48" s="220">
        <f t="shared" si="2"/>
        <v>3866569330</v>
      </c>
      <c r="M48" s="223">
        <v>287384290</v>
      </c>
      <c r="N48" s="224">
        <v>3702556840</v>
      </c>
      <c r="O48" s="220">
        <f t="shared" si="3"/>
        <v>3989941130</v>
      </c>
      <c r="P48" s="223">
        <v>113307820</v>
      </c>
      <c r="Q48" s="224">
        <v>3073200540</v>
      </c>
      <c r="R48" s="220">
        <f t="shared" si="4"/>
        <v>3186508360</v>
      </c>
      <c r="S48" s="223">
        <v>18094580</v>
      </c>
      <c r="T48" s="224">
        <v>1760324470</v>
      </c>
      <c r="U48" s="220">
        <f t="shared" si="5"/>
        <v>1778419050</v>
      </c>
      <c r="V48" s="223">
        <v>9231310</v>
      </c>
      <c r="W48" s="224">
        <v>706430310</v>
      </c>
      <c r="X48" s="220">
        <f t="shared" si="6"/>
        <v>715661620</v>
      </c>
      <c r="Y48" s="223">
        <f t="shared" si="15"/>
        <v>834812140</v>
      </c>
      <c r="Z48" s="222">
        <f t="shared" si="15"/>
        <v>12927381320</v>
      </c>
      <c r="AA48" s="220">
        <f t="shared" si="7"/>
        <v>13762193460</v>
      </c>
      <c r="AB48" s="132">
        <f t="shared" si="8"/>
        <v>4.9279491817287675E-3</v>
      </c>
      <c r="AC48" s="132">
        <f t="shared" si="9"/>
        <v>1.1428016940549533E-2</v>
      </c>
      <c r="AD48" s="132">
        <f t="shared" si="10"/>
        <v>0.28095589131472654</v>
      </c>
      <c r="AE48" s="132">
        <f t="shared" si="11"/>
        <v>0.2899204361279194</v>
      </c>
      <c r="AF48" s="132">
        <f t="shared" si="12"/>
        <v>0.23154073289709445</v>
      </c>
      <c r="AG48" s="132">
        <f t="shared" si="13"/>
        <v>0.12922497094442095</v>
      </c>
      <c r="AH48" s="132">
        <f t="shared" si="14"/>
        <v>5.2002002593560401E-2</v>
      </c>
    </row>
    <row r="49" spans="2:34" ht="13.5" customHeight="1">
      <c r="B49" s="237">
        <v>44</v>
      </c>
      <c r="C49" s="238" t="s">
        <v>22</v>
      </c>
      <c r="D49" s="223">
        <v>0</v>
      </c>
      <c r="E49" s="224">
        <v>60776870</v>
      </c>
      <c r="F49" s="220">
        <f t="shared" si="0"/>
        <v>60776870</v>
      </c>
      <c r="G49" s="223">
        <v>8720020</v>
      </c>
      <c r="H49" s="224">
        <v>85262540</v>
      </c>
      <c r="I49" s="220">
        <f t="shared" si="1"/>
        <v>93982560</v>
      </c>
      <c r="J49" s="223">
        <v>526578130</v>
      </c>
      <c r="K49" s="224">
        <v>3509409770</v>
      </c>
      <c r="L49" s="220">
        <f t="shared" si="2"/>
        <v>4035987900</v>
      </c>
      <c r="M49" s="223">
        <v>285915730</v>
      </c>
      <c r="N49" s="224">
        <v>3375129640</v>
      </c>
      <c r="O49" s="220">
        <f t="shared" si="3"/>
        <v>3661045370</v>
      </c>
      <c r="P49" s="223">
        <v>101246820</v>
      </c>
      <c r="Q49" s="224">
        <v>2483438660</v>
      </c>
      <c r="R49" s="220">
        <f t="shared" si="4"/>
        <v>2584685480</v>
      </c>
      <c r="S49" s="223">
        <v>15226370</v>
      </c>
      <c r="T49" s="224">
        <v>1290501680</v>
      </c>
      <c r="U49" s="220">
        <f t="shared" si="5"/>
        <v>1305728050</v>
      </c>
      <c r="V49" s="223">
        <v>3837600</v>
      </c>
      <c r="W49" s="224">
        <v>460384130</v>
      </c>
      <c r="X49" s="220">
        <f t="shared" si="6"/>
        <v>464221730</v>
      </c>
      <c r="Y49" s="223">
        <f t="shared" si="15"/>
        <v>941524670</v>
      </c>
      <c r="Z49" s="222">
        <f t="shared" si="15"/>
        <v>11264903290</v>
      </c>
      <c r="AA49" s="220">
        <f t="shared" si="7"/>
        <v>12206427960</v>
      </c>
      <c r="AB49" s="132">
        <f t="shared" si="8"/>
        <v>4.9790872644448888E-3</v>
      </c>
      <c r="AC49" s="132">
        <f t="shared" si="9"/>
        <v>7.6994318327996752E-3</v>
      </c>
      <c r="AD49" s="132">
        <f t="shared" si="10"/>
        <v>0.33064446971921507</v>
      </c>
      <c r="AE49" s="132">
        <f t="shared" si="11"/>
        <v>0.29992765959026724</v>
      </c>
      <c r="AF49" s="132">
        <f t="shared" si="12"/>
        <v>0.21174789942396874</v>
      </c>
      <c r="AG49" s="132">
        <f t="shared" si="13"/>
        <v>0.10697052850177145</v>
      </c>
      <c r="AH49" s="132">
        <f t="shared" si="14"/>
        <v>3.8030923667532954E-2</v>
      </c>
    </row>
    <row r="50" spans="2:34" ht="13.5" customHeight="1">
      <c r="B50" s="237">
        <v>45</v>
      </c>
      <c r="C50" s="238" t="s">
        <v>48</v>
      </c>
      <c r="D50" s="223">
        <v>14081490</v>
      </c>
      <c r="E50" s="224">
        <v>45970670</v>
      </c>
      <c r="F50" s="220">
        <f t="shared" si="0"/>
        <v>60052160</v>
      </c>
      <c r="G50" s="223">
        <v>4288720</v>
      </c>
      <c r="H50" s="224">
        <v>91615310</v>
      </c>
      <c r="I50" s="220">
        <f t="shared" si="1"/>
        <v>95904030</v>
      </c>
      <c r="J50" s="223">
        <v>146228130</v>
      </c>
      <c r="K50" s="224">
        <v>1245752680</v>
      </c>
      <c r="L50" s="220">
        <f t="shared" si="2"/>
        <v>1391980810</v>
      </c>
      <c r="M50" s="223">
        <v>88752870</v>
      </c>
      <c r="N50" s="224">
        <v>1465884580</v>
      </c>
      <c r="O50" s="220">
        <f t="shared" si="3"/>
        <v>1554637450</v>
      </c>
      <c r="P50" s="223">
        <v>18095090</v>
      </c>
      <c r="Q50" s="224">
        <v>1223747920</v>
      </c>
      <c r="R50" s="220">
        <f t="shared" si="4"/>
        <v>1241843010</v>
      </c>
      <c r="S50" s="223">
        <v>4291280</v>
      </c>
      <c r="T50" s="224">
        <v>628666170</v>
      </c>
      <c r="U50" s="220">
        <f t="shared" si="5"/>
        <v>632957450</v>
      </c>
      <c r="V50" s="223">
        <v>9838800</v>
      </c>
      <c r="W50" s="224">
        <v>183409620</v>
      </c>
      <c r="X50" s="220">
        <f t="shared" si="6"/>
        <v>193248420</v>
      </c>
      <c r="Y50" s="223">
        <f t="shared" si="15"/>
        <v>285576380</v>
      </c>
      <c r="Z50" s="222">
        <f t="shared" si="15"/>
        <v>4885046950</v>
      </c>
      <c r="AA50" s="220">
        <f t="shared" si="7"/>
        <v>5170623330</v>
      </c>
      <c r="AB50" s="132">
        <f t="shared" si="8"/>
        <v>1.1614104560967894E-2</v>
      </c>
      <c r="AC50" s="132">
        <f t="shared" si="9"/>
        <v>1.8547866258902288E-2</v>
      </c>
      <c r="AD50" s="132">
        <f t="shared" si="10"/>
        <v>0.26920947846340221</v>
      </c>
      <c r="AE50" s="132">
        <f t="shared" si="11"/>
        <v>0.30066731818966208</v>
      </c>
      <c r="AF50" s="132">
        <f t="shared" si="12"/>
        <v>0.24017278589891017</v>
      </c>
      <c r="AG50" s="132">
        <f t="shared" si="13"/>
        <v>0.12241414808299331</v>
      </c>
      <c r="AH50" s="132">
        <f t="shared" si="14"/>
        <v>3.7374298545162062E-2</v>
      </c>
    </row>
    <row r="51" spans="2:34" ht="13.5" customHeight="1">
      <c r="B51" s="237">
        <v>46</v>
      </c>
      <c r="C51" s="238" t="s">
        <v>26</v>
      </c>
      <c r="D51" s="223">
        <v>16613460</v>
      </c>
      <c r="E51" s="224">
        <v>89155880</v>
      </c>
      <c r="F51" s="220">
        <f t="shared" si="0"/>
        <v>105769340</v>
      </c>
      <c r="G51" s="223">
        <v>10037820</v>
      </c>
      <c r="H51" s="224">
        <v>69729510</v>
      </c>
      <c r="I51" s="220">
        <f t="shared" si="1"/>
        <v>79767330</v>
      </c>
      <c r="J51" s="223">
        <v>219793590</v>
      </c>
      <c r="K51" s="224">
        <v>1541045690</v>
      </c>
      <c r="L51" s="220">
        <f t="shared" si="2"/>
        <v>1760839280</v>
      </c>
      <c r="M51" s="223">
        <v>122159520</v>
      </c>
      <c r="N51" s="224">
        <v>1743810100</v>
      </c>
      <c r="O51" s="220">
        <f t="shared" si="3"/>
        <v>1865969620</v>
      </c>
      <c r="P51" s="223">
        <v>39024210</v>
      </c>
      <c r="Q51" s="224">
        <v>1516063530</v>
      </c>
      <c r="R51" s="220">
        <f t="shared" si="4"/>
        <v>1555087740</v>
      </c>
      <c r="S51" s="223">
        <v>7994640</v>
      </c>
      <c r="T51" s="224">
        <v>834763480</v>
      </c>
      <c r="U51" s="220">
        <f t="shared" si="5"/>
        <v>842758120</v>
      </c>
      <c r="V51" s="223">
        <v>1267840</v>
      </c>
      <c r="W51" s="224">
        <v>284172190</v>
      </c>
      <c r="X51" s="220">
        <f t="shared" si="6"/>
        <v>285440030</v>
      </c>
      <c r="Y51" s="223">
        <f t="shared" si="15"/>
        <v>416891080</v>
      </c>
      <c r="Z51" s="222">
        <f t="shared" si="15"/>
        <v>6078740380</v>
      </c>
      <c r="AA51" s="220">
        <f t="shared" si="7"/>
        <v>6495631460</v>
      </c>
      <c r="AB51" s="132">
        <f t="shared" si="8"/>
        <v>1.6283149783254482E-2</v>
      </c>
      <c r="AC51" s="132">
        <f t="shared" si="9"/>
        <v>1.2280150204211247E-2</v>
      </c>
      <c r="AD51" s="132">
        <f t="shared" si="10"/>
        <v>0.27108053941225291</v>
      </c>
      <c r="AE51" s="132">
        <f t="shared" si="11"/>
        <v>0.28726531538782835</v>
      </c>
      <c r="AF51" s="132">
        <f t="shared" si="12"/>
        <v>0.23940516785415039</v>
      </c>
      <c r="AG51" s="132">
        <f t="shared" si="13"/>
        <v>0.12974229298409118</v>
      </c>
      <c r="AH51" s="132">
        <f t="shared" si="14"/>
        <v>4.39433843742114E-2</v>
      </c>
    </row>
    <row r="52" spans="2:34" ht="13.5" customHeight="1">
      <c r="B52" s="237">
        <v>47</v>
      </c>
      <c r="C52" s="238" t="s">
        <v>16</v>
      </c>
      <c r="D52" s="223">
        <v>24006080</v>
      </c>
      <c r="E52" s="224">
        <v>85247480</v>
      </c>
      <c r="F52" s="220">
        <f t="shared" si="0"/>
        <v>109253560</v>
      </c>
      <c r="G52" s="223">
        <v>16359740</v>
      </c>
      <c r="H52" s="224">
        <v>136807590</v>
      </c>
      <c r="I52" s="220">
        <f t="shared" si="1"/>
        <v>153167330</v>
      </c>
      <c r="J52" s="223">
        <v>411505030</v>
      </c>
      <c r="K52" s="224">
        <v>3579917300</v>
      </c>
      <c r="L52" s="220">
        <f t="shared" si="2"/>
        <v>3991422330</v>
      </c>
      <c r="M52" s="223">
        <v>290225350</v>
      </c>
      <c r="N52" s="224">
        <v>3487292610</v>
      </c>
      <c r="O52" s="220">
        <f t="shared" si="3"/>
        <v>3777517960</v>
      </c>
      <c r="P52" s="223">
        <v>110881300</v>
      </c>
      <c r="Q52" s="224">
        <v>2408786440</v>
      </c>
      <c r="R52" s="220">
        <f t="shared" si="4"/>
        <v>2519667740</v>
      </c>
      <c r="S52" s="223">
        <v>17278660</v>
      </c>
      <c r="T52" s="224">
        <v>1191834810</v>
      </c>
      <c r="U52" s="220">
        <f t="shared" si="5"/>
        <v>1209113470</v>
      </c>
      <c r="V52" s="223">
        <v>4012330</v>
      </c>
      <c r="W52" s="224">
        <v>494272610</v>
      </c>
      <c r="X52" s="220">
        <f t="shared" si="6"/>
        <v>498284940</v>
      </c>
      <c r="Y52" s="223">
        <f t="shared" si="15"/>
        <v>874268490</v>
      </c>
      <c r="Z52" s="222">
        <f t="shared" si="15"/>
        <v>11384158840</v>
      </c>
      <c r="AA52" s="220">
        <f t="shared" si="7"/>
        <v>12258427330</v>
      </c>
      <c r="AB52" s="132">
        <f t="shared" si="8"/>
        <v>8.912526628324027E-3</v>
      </c>
      <c r="AC52" s="132">
        <f t="shared" si="9"/>
        <v>1.2494859730102099E-2</v>
      </c>
      <c r="AD52" s="132">
        <f t="shared" si="10"/>
        <v>0.325606394894703</v>
      </c>
      <c r="AE52" s="132">
        <f t="shared" si="11"/>
        <v>0.30815681802471478</v>
      </c>
      <c r="AF52" s="132">
        <f t="shared" si="12"/>
        <v>0.20554575820942603</v>
      </c>
      <c r="AG52" s="132">
        <f t="shared" si="13"/>
        <v>9.8635284727017256E-2</v>
      </c>
      <c r="AH52" s="132">
        <f t="shared" si="14"/>
        <v>4.0648357785712796E-2</v>
      </c>
    </row>
    <row r="53" spans="2:34" ht="13.5" customHeight="1">
      <c r="B53" s="237">
        <v>48</v>
      </c>
      <c r="C53" s="238" t="s">
        <v>27</v>
      </c>
      <c r="D53" s="223">
        <v>0</v>
      </c>
      <c r="E53" s="224">
        <v>11802970</v>
      </c>
      <c r="F53" s="220">
        <f t="shared" si="0"/>
        <v>11802970</v>
      </c>
      <c r="G53" s="223">
        <v>2422630</v>
      </c>
      <c r="H53" s="224">
        <v>61961370</v>
      </c>
      <c r="I53" s="220">
        <f t="shared" si="1"/>
        <v>64384000</v>
      </c>
      <c r="J53" s="223">
        <v>261515560</v>
      </c>
      <c r="K53" s="224">
        <v>1711667510</v>
      </c>
      <c r="L53" s="220">
        <f t="shared" si="2"/>
        <v>1973183070</v>
      </c>
      <c r="M53" s="223">
        <v>171953730</v>
      </c>
      <c r="N53" s="224">
        <v>1870474370</v>
      </c>
      <c r="O53" s="220">
        <f t="shared" si="3"/>
        <v>2042428100</v>
      </c>
      <c r="P53" s="223">
        <v>89317920</v>
      </c>
      <c r="Q53" s="224">
        <v>1459136090</v>
      </c>
      <c r="R53" s="220">
        <f t="shared" si="4"/>
        <v>1548454010</v>
      </c>
      <c r="S53" s="223">
        <v>9197890</v>
      </c>
      <c r="T53" s="224">
        <v>951348070</v>
      </c>
      <c r="U53" s="220">
        <f t="shared" si="5"/>
        <v>960545960</v>
      </c>
      <c r="V53" s="223">
        <v>571710</v>
      </c>
      <c r="W53" s="224">
        <v>329291950</v>
      </c>
      <c r="X53" s="220">
        <f t="shared" si="6"/>
        <v>329863660</v>
      </c>
      <c r="Y53" s="223">
        <f t="shared" si="15"/>
        <v>534979440</v>
      </c>
      <c r="Z53" s="222">
        <f t="shared" si="15"/>
        <v>6395682330</v>
      </c>
      <c r="AA53" s="220">
        <f t="shared" si="7"/>
        <v>6930661770</v>
      </c>
      <c r="AB53" s="132">
        <f t="shared" si="8"/>
        <v>1.7030076479983816E-3</v>
      </c>
      <c r="AC53" s="132">
        <f t="shared" si="9"/>
        <v>9.289733381405511E-3</v>
      </c>
      <c r="AD53" s="132">
        <f t="shared" si="10"/>
        <v>0.28470341440424962</v>
      </c>
      <c r="AE53" s="132">
        <f t="shared" si="11"/>
        <v>0.29469452813883312</v>
      </c>
      <c r="AF53" s="132">
        <f t="shared" si="12"/>
        <v>0.2234208018493449</v>
      </c>
      <c r="AG53" s="132">
        <f t="shared" si="13"/>
        <v>0.13859368583788212</v>
      </c>
      <c r="AH53" s="132">
        <f t="shared" si="14"/>
        <v>4.7594828740286373E-2</v>
      </c>
    </row>
    <row r="54" spans="2:34" ht="13.5" customHeight="1">
      <c r="B54" s="237">
        <v>49</v>
      </c>
      <c r="C54" s="238" t="s">
        <v>28</v>
      </c>
      <c r="D54" s="223">
        <v>0</v>
      </c>
      <c r="E54" s="224">
        <v>638640</v>
      </c>
      <c r="F54" s="220">
        <f t="shared" si="0"/>
        <v>638640</v>
      </c>
      <c r="G54" s="223">
        <v>1163680</v>
      </c>
      <c r="H54" s="224">
        <v>6722530</v>
      </c>
      <c r="I54" s="220">
        <f t="shared" si="1"/>
        <v>7886210</v>
      </c>
      <c r="J54" s="223">
        <v>240341180</v>
      </c>
      <c r="K54" s="224">
        <v>1751138040</v>
      </c>
      <c r="L54" s="220">
        <f t="shared" si="2"/>
        <v>1991479220</v>
      </c>
      <c r="M54" s="223">
        <v>122615170</v>
      </c>
      <c r="N54" s="224">
        <v>1797099150</v>
      </c>
      <c r="O54" s="220">
        <f t="shared" si="3"/>
        <v>1919714320</v>
      </c>
      <c r="P54" s="223">
        <v>102980880</v>
      </c>
      <c r="Q54" s="224">
        <v>1208722360</v>
      </c>
      <c r="R54" s="220">
        <f t="shared" si="4"/>
        <v>1311703240</v>
      </c>
      <c r="S54" s="223">
        <v>1222920</v>
      </c>
      <c r="T54" s="224">
        <v>570084330</v>
      </c>
      <c r="U54" s="220">
        <f t="shared" si="5"/>
        <v>571307250</v>
      </c>
      <c r="V54" s="223">
        <v>4695560</v>
      </c>
      <c r="W54" s="224">
        <v>223896610</v>
      </c>
      <c r="X54" s="220">
        <f t="shared" si="6"/>
        <v>228592170</v>
      </c>
      <c r="Y54" s="223">
        <f t="shared" si="15"/>
        <v>473019390</v>
      </c>
      <c r="Z54" s="222">
        <f t="shared" si="15"/>
        <v>5558301660</v>
      </c>
      <c r="AA54" s="220">
        <f t="shared" si="7"/>
        <v>6031321050</v>
      </c>
      <c r="AB54" s="132">
        <f t="shared" si="8"/>
        <v>1.0588725002460281E-4</v>
      </c>
      <c r="AC54" s="132">
        <f t="shared" si="9"/>
        <v>1.3075427314551593E-3</v>
      </c>
      <c r="AD54" s="132">
        <f t="shared" si="10"/>
        <v>0.33018955606748873</v>
      </c>
      <c r="AE54" s="132">
        <f t="shared" si="11"/>
        <v>0.31829085271459723</v>
      </c>
      <c r="AF54" s="132">
        <f t="shared" si="12"/>
        <v>0.21748191302136038</v>
      </c>
      <c r="AG54" s="132">
        <f t="shared" si="13"/>
        <v>9.4723402263588677E-2</v>
      </c>
      <c r="AH54" s="132">
        <f t="shared" si="14"/>
        <v>3.7900845951485206E-2</v>
      </c>
    </row>
    <row r="55" spans="2:34" ht="13.5" customHeight="1">
      <c r="B55" s="237">
        <v>50</v>
      </c>
      <c r="C55" s="238" t="s">
        <v>17</v>
      </c>
      <c r="D55" s="223">
        <v>0</v>
      </c>
      <c r="E55" s="224">
        <v>38234270</v>
      </c>
      <c r="F55" s="220">
        <f t="shared" si="0"/>
        <v>38234270</v>
      </c>
      <c r="G55" s="223">
        <v>12224110</v>
      </c>
      <c r="H55" s="224">
        <v>57851250</v>
      </c>
      <c r="I55" s="220">
        <f t="shared" si="1"/>
        <v>70075360</v>
      </c>
      <c r="J55" s="223">
        <v>181599070</v>
      </c>
      <c r="K55" s="224">
        <v>1833323650</v>
      </c>
      <c r="L55" s="220">
        <f t="shared" si="2"/>
        <v>2014922720</v>
      </c>
      <c r="M55" s="223">
        <v>120118990</v>
      </c>
      <c r="N55" s="224">
        <v>1697375700</v>
      </c>
      <c r="O55" s="220">
        <f t="shared" si="3"/>
        <v>1817494690</v>
      </c>
      <c r="P55" s="223">
        <v>60652790</v>
      </c>
      <c r="Q55" s="224">
        <v>1306531100</v>
      </c>
      <c r="R55" s="220">
        <f t="shared" si="4"/>
        <v>1367183890</v>
      </c>
      <c r="S55" s="223">
        <v>21260010</v>
      </c>
      <c r="T55" s="224">
        <v>554493710</v>
      </c>
      <c r="U55" s="220">
        <f t="shared" si="5"/>
        <v>575753720</v>
      </c>
      <c r="V55" s="223">
        <v>0</v>
      </c>
      <c r="W55" s="224">
        <v>165609970</v>
      </c>
      <c r="X55" s="220">
        <f t="shared" si="6"/>
        <v>165609970</v>
      </c>
      <c r="Y55" s="223">
        <f t="shared" si="15"/>
        <v>395854970</v>
      </c>
      <c r="Z55" s="222">
        <f t="shared" si="15"/>
        <v>5653419650</v>
      </c>
      <c r="AA55" s="220">
        <f t="shared" si="7"/>
        <v>6049274620</v>
      </c>
      <c r="AB55" s="132">
        <f t="shared" si="8"/>
        <v>6.320471858492019E-3</v>
      </c>
      <c r="AC55" s="132">
        <f t="shared" si="9"/>
        <v>1.1584093036265562E-2</v>
      </c>
      <c r="AD55" s="132">
        <f t="shared" si="10"/>
        <v>0.33308501375326882</v>
      </c>
      <c r="AE55" s="132">
        <f t="shared" si="11"/>
        <v>0.30044836846901157</v>
      </c>
      <c r="AF55" s="132">
        <f t="shared" si="12"/>
        <v>0.22600790605204826</v>
      </c>
      <c r="AG55" s="132">
        <f t="shared" si="13"/>
        <v>9.5177315656401792E-2</v>
      </c>
      <c r="AH55" s="132">
        <f t="shared" si="14"/>
        <v>2.7376831174511961E-2</v>
      </c>
    </row>
    <row r="56" spans="2:34" ht="13.5" customHeight="1">
      <c r="B56" s="237">
        <v>51</v>
      </c>
      <c r="C56" s="238" t="s">
        <v>49</v>
      </c>
      <c r="D56" s="223">
        <v>2737630</v>
      </c>
      <c r="E56" s="224">
        <v>54287980</v>
      </c>
      <c r="F56" s="220">
        <f t="shared" si="0"/>
        <v>57025610</v>
      </c>
      <c r="G56" s="223">
        <v>20563110</v>
      </c>
      <c r="H56" s="224">
        <v>107376740</v>
      </c>
      <c r="I56" s="220">
        <f t="shared" si="1"/>
        <v>127939850</v>
      </c>
      <c r="J56" s="223">
        <v>385268650</v>
      </c>
      <c r="K56" s="224">
        <v>2083674770</v>
      </c>
      <c r="L56" s="220">
        <f t="shared" si="2"/>
        <v>2468943420</v>
      </c>
      <c r="M56" s="223">
        <v>271414940</v>
      </c>
      <c r="N56" s="224">
        <v>2253575340</v>
      </c>
      <c r="O56" s="220">
        <f t="shared" si="3"/>
        <v>2524990280</v>
      </c>
      <c r="P56" s="223">
        <v>84149870</v>
      </c>
      <c r="Q56" s="224">
        <v>2009922280</v>
      </c>
      <c r="R56" s="220">
        <f t="shared" si="4"/>
        <v>2094072150</v>
      </c>
      <c r="S56" s="223">
        <v>27151870</v>
      </c>
      <c r="T56" s="224">
        <v>968473540</v>
      </c>
      <c r="U56" s="220">
        <f t="shared" si="5"/>
        <v>995625410</v>
      </c>
      <c r="V56" s="223">
        <v>1165830</v>
      </c>
      <c r="W56" s="224">
        <v>374660410</v>
      </c>
      <c r="X56" s="220">
        <f t="shared" si="6"/>
        <v>375826240</v>
      </c>
      <c r="Y56" s="223">
        <f t="shared" si="15"/>
        <v>792451900</v>
      </c>
      <c r="Z56" s="222">
        <f t="shared" si="15"/>
        <v>7851971060</v>
      </c>
      <c r="AA56" s="220">
        <f t="shared" si="7"/>
        <v>8644422960</v>
      </c>
      <c r="AB56" s="132">
        <f t="shared" si="8"/>
        <v>6.5968093259518154E-3</v>
      </c>
      <c r="AC56" s="132">
        <f t="shared" si="9"/>
        <v>1.4800276501047099E-2</v>
      </c>
      <c r="AD56" s="132">
        <f t="shared" si="10"/>
        <v>0.28561113117954146</v>
      </c>
      <c r="AE56" s="132">
        <f t="shared" si="11"/>
        <v>0.29209471721638203</v>
      </c>
      <c r="AF56" s="132">
        <f t="shared" si="12"/>
        <v>0.24224545232108818</v>
      </c>
      <c r="AG56" s="132">
        <f t="shared" si="13"/>
        <v>0.11517546221500481</v>
      </c>
      <c r="AH56" s="132">
        <f t="shared" si="14"/>
        <v>4.3476151240984626E-2</v>
      </c>
    </row>
    <row r="57" spans="2:34" ht="13.5" customHeight="1">
      <c r="B57" s="237">
        <v>52</v>
      </c>
      <c r="C57" s="238" t="s">
        <v>5</v>
      </c>
      <c r="D57" s="223">
        <v>0</v>
      </c>
      <c r="E57" s="224">
        <v>8317370</v>
      </c>
      <c r="F57" s="220">
        <f t="shared" si="0"/>
        <v>8317370</v>
      </c>
      <c r="G57" s="223">
        <v>0</v>
      </c>
      <c r="H57" s="224">
        <v>13452700</v>
      </c>
      <c r="I57" s="220">
        <f t="shared" si="1"/>
        <v>13452700</v>
      </c>
      <c r="J57" s="223">
        <v>233022170</v>
      </c>
      <c r="K57" s="224">
        <v>1623529500</v>
      </c>
      <c r="L57" s="220">
        <f t="shared" si="2"/>
        <v>1856551670</v>
      </c>
      <c r="M57" s="223">
        <v>155539240</v>
      </c>
      <c r="N57" s="224">
        <v>1715335510</v>
      </c>
      <c r="O57" s="220">
        <f t="shared" si="3"/>
        <v>1870874750</v>
      </c>
      <c r="P57" s="223">
        <v>61925540</v>
      </c>
      <c r="Q57" s="224">
        <v>1591015110</v>
      </c>
      <c r="R57" s="220">
        <f t="shared" si="4"/>
        <v>1652940650</v>
      </c>
      <c r="S57" s="223">
        <v>19782230</v>
      </c>
      <c r="T57" s="224">
        <v>950461530</v>
      </c>
      <c r="U57" s="220">
        <f t="shared" si="5"/>
        <v>970243760</v>
      </c>
      <c r="V57" s="223">
        <v>3906840</v>
      </c>
      <c r="W57" s="224">
        <v>342697990</v>
      </c>
      <c r="X57" s="220">
        <f t="shared" si="6"/>
        <v>346604830</v>
      </c>
      <c r="Y57" s="223">
        <f t="shared" si="15"/>
        <v>474176020</v>
      </c>
      <c r="Z57" s="222">
        <f t="shared" si="15"/>
        <v>6244809710</v>
      </c>
      <c r="AA57" s="220">
        <f t="shared" si="7"/>
        <v>6718985730</v>
      </c>
      <c r="AB57" s="132">
        <f t="shared" si="8"/>
        <v>1.2378907076500071E-3</v>
      </c>
      <c r="AC57" s="132">
        <f t="shared" si="9"/>
        <v>2.0021920778807785E-3</v>
      </c>
      <c r="AD57" s="132">
        <f t="shared" si="10"/>
        <v>0.27631427489279697</v>
      </c>
      <c r="AE57" s="132">
        <f t="shared" si="11"/>
        <v>0.27844600735593467</v>
      </c>
      <c r="AF57" s="132">
        <f t="shared" si="12"/>
        <v>0.24601044211475057</v>
      </c>
      <c r="AG57" s="132">
        <f t="shared" si="13"/>
        <v>0.14440330713427485</v>
      </c>
      <c r="AH57" s="132">
        <f t="shared" si="14"/>
        <v>5.1585885716712188E-2</v>
      </c>
    </row>
    <row r="58" spans="2:34" ht="13.5" customHeight="1">
      <c r="B58" s="237">
        <v>53</v>
      </c>
      <c r="C58" s="238" t="s">
        <v>23</v>
      </c>
      <c r="D58" s="223">
        <v>10754460</v>
      </c>
      <c r="E58" s="224">
        <v>35860260</v>
      </c>
      <c r="F58" s="220">
        <f t="shared" si="0"/>
        <v>46614720</v>
      </c>
      <c r="G58" s="223">
        <v>6191990</v>
      </c>
      <c r="H58" s="224">
        <v>57609390</v>
      </c>
      <c r="I58" s="220">
        <f t="shared" si="1"/>
        <v>63801380</v>
      </c>
      <c r="J58" s="223">
        <v>146972010</v>
      </c>
      <c r="K58" s="224">
        <v>989350210</v>
      </c>
      <c r="L58" s="220">
        <f t="shared" si="2"/>
        <v>1136322220</v>
      </c>
      <c r="M58" s="223">
        <v>53976320</v>
      </c>
      <c r="N58" s="224">
        <v>894569960</v>
      </c>
      <c r="O58" s="220">
        <f t="shared" si="3"/>
        <v>948546280</v>
      </c>
      <c r="P58" s="223">
        <v>12977760</v>
      </c>
      <c r="Q58" s="224">
        <v>677458790</v>
      </c>
      <c r="R58" s="220">
        <f t="shared" si="4"/>
        <v>690436550</v>
      </c>
      <c r="S58" s="223">
        <v>4609100</v>
      </c>
      <c r="T58" s="224">
        <v>392284860</v>
      </c>
      <c r="U58" s="220">
        <f t="shared" si="5"/>
        <v>396893960</v>
      </c>
      <c r="V58" s="223">
        <v>0</v>
      </c>
      <c r="W58" s="224">
        <v>144513010</v>
      </c>
      <c r="X58" s="220">
        <f t="shared" si="6"/>
        <v>144513010</v>
      </c>
      <c r="Y58" s="223">
        <f t="shared" si="15"/>
        <v>235481640</v>
      </c>
      <c r="Z58" s="222">
        <f t="shared" si="15"/>
        <v>3191646480</v>
      </c>
      <c r="AA58" s="220">
        <f t="shared" si="7"/>
        <v>3427128120</v>
      </c>
      <c r="AB58" s="132">
        <f t="shared" si="8"/>
        <v>1.3601685833676973E-2</v>
      </c>
      <c r="AC58" s="132">
        <f t="shared" si="9"/>
        <v>1.8616572758884776E-2</v>
      </c>
      <c r="AD58" s="132">
        <f t="shared" si="10"/>
        <v>0.33156689222345154</v>
      </c>
      <c r="AE58" s="132">
        <f t="shared" si="11"/>
        <v>0.27677584461009297</v>
      </c>
      <c r="AF58" s="132">
        <f t="shared" si="12"/>
        <v>0.20146213559124251</v>
      </c>
      <c r="AG58" s="132">
        <f t="shared" si="13"/>
        <v>0.11580949007532289</v>
      </c>
      <c r="AH58" s="132">
        <f t="shared" si="14"/>
        <v>4.2167378907328391E-2</v>
      </c>
    </row>
    <row r="59" spans="2:34" ht="13.5" customHeight="1">
      <c r="B59" s="237">
        <v>54</v>
      </c>
      <c r="C59" s="238" t="s">
        <v>29</v>
      </c>
      <c r="D59" s="223">
        <v>8486890</v>
      </c>
      <c r="E59" s="224">
        <v>42866390</v>
      </c>
      <c r="F59" s="220">
        <f t="shared" si="0"/>
        <v>51353280</v>
      </c>
      <c r="G59" s="223">
        <v>29413220</v>
      </c>
      <c r="H59" s="224">
        <v>98702110</v>
      </c>
      <c r="I59" s="220">
        <f t="shared" si="1"/>
        <v>128115330</v>
      </c>
      <c r="J59" s="223">
        <v>185187360</v>
      </c>
      <c r="K59" s="224">
        <v>1637677730</v>
      </c>
      <c r="L59" s="220">
        <f t="shared" si="2"/>
        <v>1822865090</v>
      </c>
      <c r="M59" s="223">
        <v>68589570</v>
      </c>
      <c r="N59" s="224">
        <v>1560650490</v>
      </c>
      <c r="O59" s="220">
        <f t="shared" si="3"/>
        <v>1629240060</v>
      </c>
      <c r="P59" s="223">
        <v>32689830</v>
      </c>
      <c r="Q59" s="224">
        <v>1301114290</v>
      </c>
      <c r="R59" s="220">
        <f t="shared" si="4"/>
        <v>1333804120</v>
      </c>
      <c r="S59" s="223">
        <v>9045910</v>
      </c>
      <c r="T59" s="224">
        <v>663589270</v>
      </c>
      <c r="U59" s="220">
        <f t="shared" si="5"/>
        <v>672635180</v>
      </c>
      <c r="V59" s="223">
        <v>4896000</v>
      </c>
      <c r="W59" s="224">
        <v>407957400</v>
      </c>
      <c r="X59" s="220">
        <f t="shared" si="6"/>
        <v>412853400</v>
      </c>
      <c r="Y59" s="223">
        <f t="shared" si="15"/>
        <v>338308780</v>
      </c>
      <c r="Z59" s="222">
        <f t="shared" si="15"/>
        <v>5712557680</v>
      </c>
      <c r="AA59" s="220">
        <f t="shared" si="7"/>
        <v>6050866460</v>
      </c>
      <c r="AB59" s="132">
        <f t="shared" si="8"/>
        <v>8.4869299858916399E-3</v>
      </c>
      <c r="AC59" s="132">
        <f t="shared" si="9"/>
        <v>2.1173055271823005E-2</v>
      </c>
      <c r="AD59" s="132">
        <f t="shared" si="10"/>
        <v>0.30125686991280914</v>
      </c>
      <c r="AE59" s="132">
        <f t="shared" si="11"/>
        <v>0.26925731558782412</v>
      </c>
      <c r="AF59" s="132">
        <f t="shared" si="12"/>
        <v>0.22043192141444154</v>
      </c>
      <c r="AG59" s="132">
        <f t="shared" si="13"/>
        <v>0.11116344815185361</v>
      </c>
      <c r="AH59" s="132">
        <f t="shared" si="14"/>
        <v>6.8230459675356972E-2</v>
      </c>
    </row>
    <row r="60" spans="2:34" ht="13.5" customHeight="1">
      <c r="B60" s="237">
        <v>55</v>
      </c>
      <c r="C60" s="238" t="s">
        <v>18</v>
      </c>
      <c r="D60" s="223">
        <v>6408270</v>
      </c>
      <c r="E60" s="224">
        <v>24792320</v>
      </c>
      <c r="F60" s="220">
        <f t="shared" si="0"/>
        <v>31200590</v>
      </c>
      <c r="G60" s="223">
        <v>13530040</v>
      </c>
      <c r="H60" s="224">
        <v>108198670</v>
      </c>
      <c r="I60" s="220">
        <f t="shared" si="1"/>
        <v>121728710</v>
      </c>
      <c r="J60" s="223">
        <v>225454130</v>
      </c>
      <c r="K60" s="224">
        <v>1984374280</v>
      </c>
      <c r="L60" s="220">
        <f t="shared" si="2"/>
        <v>2209828410</v>
      </c>
      <c r="M60" s="223">
        <v>92854460</v>
      </c>
      <c r="N60" s="224">
        <v>1954682470</v>
      </c>
      <c r="O60" s="220">
        <f t="shared" si="3"/>
        <v>2047536930</v>
      </c>
      <c r="P60" s="223">
        <v>60321500</v>
      </c>
      <c r="Q60" s="224">
        <v>1405623380</v>
      </c>
      <c r="R60" s="220">
        <f t="shared" si="4"/>
        <v>1465944880</v>
      </c>
      <c r="S60" s="223">
        <v>9765920</v>
      </c>
      <c r="T60" s="224">
        <v>516572630</v>
      </c>
      <c r="U60" s="220">
        <f t="shared" si="5"/>
        <v>526338550</v>
      </c>
      <c r="V60" s="223">
        <v>1130340</v>
      </c>
      <c r="W60" s="224">
        <v>173746480</v>
      </c>
      <c r="X60" s="220">
        <f t="shared" si="6"/>
        <v>174876820</v>
      </c>
      <c r="Y60" s="223">
        <f t="shared" si="15"/>
        <v>409464660</v>
      </c>
      <c r="Z60" s="222">
        <f t="shared" si="15"/>
        <v>6167990230</v>
      </c>
      <c r="AA60" s="220">
        <f t="shared" si="7"/>
        <v>6577454890</v>
      </c>
      <c r="AB60" s="132">
        <f t="shared" si="8"/>
        <v>4.7435657897761732E-3</v>
      </c>
      <c r="AC60" s="132">
        <f t="shared" si="9"/>
        <v>1.8506962348775607E-2</v>
      </c>
      <c r="AD60" s="132">
        <f t="shared" si="10"/>
        <v>0.33597013540293547</v>
      </c>
      <c r="AE60" s="132">
        <f t="shared" si="11"/>
        <v>0.31129623300236725</v>
      </c>
      <c r="AF60" s="132">
        <f t="shared" si="12"/>
        <v>0.22287418226596153</v>
      </c>
      <c r="AG60" s="132">
        <f t="shared" si="13"/>
        <v>8.002161304066352E-2</v>
      </c>
      <c r="AH60" s="132">
        <f t="shared" si="14"/>
        <v>2.6587308149520428E-2</v>
      </c>
    </row>
    <row r="61" spans="2:34" ht="13.5" customHeight="1">
      <c r="B61" s="237">
        <v>56</v>
      </c>
      <c r="C61" s="238" t="s">
        <v>11</v>
      </c>
      <c r="D61" s="223">
        <v>0</v>
      </c>
      <c r="E61" s="224">
        <v>12618780</v>
      </c>
      <c r="F61" s="220">
        <f t="shared" si="0"/>
        <v>12618780</v>
      </c>
      <c r="G61" s="223">
        <v>10035690</v>
      </c>
      <c r="H61" s="224">
        <v>49908830</v>
      </c>
      <c r="I61" s="220">
        <f t="shared" si="1"/>
        <v>59944520</v>
      </c>
      <c r="J61" s="223">
        <v>136528570</v>
      </c>
      <c r="K61" s="224">
        <v>1220196650</v>
      </c>
      <c r="L61" s="220">
        <f t="shared" si="2"/>
        <v>1356725220</v>
      </c>
      <c r="M61" s="223">
        <v>86632170</v>
      </c>
      <c r="N61" s="224">
        <v>1027385630</v>
      </c>
      <c r="O61" s="220">
        <f t="shared" si="3"/>
        <v>1114017800</v>
      </c>
      <c r="P61" s="223">
        <v>27045540</v>
      </c>
      <c r="Q61" s="224">
        <v>908005150</v>
      </c>
      <c r="R61" s="220">
        <f t="shared" si="4"/>
        <v>935050690</v>
      </c>
      <c r="S61" s="223">
        <v>3463780</v>
      </c>
      <c r="T61" s="224">
        <v>395132930</v>
      </c>
      <c r="U61" s="220">
        <f t="shared" si="5"/>
        <v>398596710</v>
      </c>
      <c r="V61" s="223">
        <v>0</v>
      </c>
      <c r="W61" s="224">
        <v>123666110</v>
      </c>
      <c r="X61" s="220">
        <f t="shared" si="6"/>
        <v>123666110</v>
      </c>
      <c r="Y61" s="223">
        <f t="shared" si="15"/>
        <v>263705750</v>
      </c>
      <c r="Z61" s="222">
        <f t="shared" si="15"/>
        <v>3736914080</v>
      </c>
      <c r="AA61" s="220">
        <f t="shared" si="7"/>
        <v>4000619830</v>
      </c>
      <c r="AB61" s="132">
        <f t="shared" si="8"/>
        <v>3.1542062320877914E-3</v>
      </c>
      <c r="AC61" s="132">
        <f t="shared" si="9"/>
        <v>1.4983808146549132E-2</v>
      </c>
      <c r="AD61" s="132">
        <f t="shared" si="10"/>
        <v>0.33912875445603136</v>
      </c>
      <c r="AE61" s="132">
        <f t="shared" si="11"/>
        <v>0.27846130033305366</v>
      </c>
      <c r="AF61" s="132">
        <f t="shared" si="12"/>
        <v>0.23372645483287524</v>
      </c>
      <c r="AG61" s="132">
        <f t="shared" si="13"/>
        <v>9.963373850496561E-2</v>
      </c>
      <c r="AH61" s="132">
        <f t="shared" si="14"/>
        <v>3.0911737494437205E-2</v>
      </c>
    </row>
    <row r="62" spans="2:34" ht="13.5" customHeight="1">
      <c r="B62" s="237">
        <v>57</v>
      </c>
      <c r="C62" s="238" t="s">
        <v>50</v>
      </c>
      <c r="D62" s="223">
        <v>0</v>
      </c>
      <c r="E62" s="224">
        <v>39128680</v>
      </c>
      <c r="F62" s="220">
        <f t="shared" si="0"/>
        <v>39128680</v>
      </c>
      <c r="G62" s="223">
        <v>9282440</v>
      </c>
      <c r="H62" s="224">
        <v>92885300</v>
      </c>
      <c r="I62" s="220">
        <f t="shared" si="1"/>
        <v>102167740</v>
      </c>
      <c r="J62" s="223">
        <v>50471130</v>
      </c>
      <c r="K62" s="224">
        <v>819989940</v>
      </c>
      <c r="L62" s="220">
        <f t="shared" si="2"/>
        <v>870461070</v>
      </c>
      <c r="M62" s="223">
        <v>84725210</v>
      </c>
      <c r="N62" s="224">
        <v>886126190</v>
      </c>
      <c r="O62" s="220">
        <f t="shared" si="3"/>
        <v>970851400</v>
      </c>
      <c r="P62" s="223">
        <v>45542230</v>
      </c>
      <c r="Q62" s="224">
        <v>787777380</v>
      </c>
      <c r="R62" s="220">
        <f t="shared" si="4"/>
        <v>833319610</v>
      </c>
      <c r="S62" s="223">
        <v>1750750</v>
      </c>
      <c r="T62" s="224">
        <v>416144500</v>
      </c>
      <c r="U62" s="220">
        <f t="shared" si="5"/>
        <v>417895250</v>
      </c>
      <c r="V62" s="223">
        <v>0</v>
      </c>
      <c r="W62" s="224">
        <v>211859270</v>
      </c>
      <c r="X62" s="220">
        <f t="shared" si="6"/>
        <v>211859270</v>
      </c>
      <c r="Y62" s="223">
        <f t="shared" si="15"/>
        <v>191771760</v>
      </c>
      <c r="Z62" s="222">
        <f t="shared" si="15"/>
        <v>3253911260</v>
      </c>
      <c r="AA62" s="220">
        <f t="shared" si="7"/>
        <v>3445683020</v>
      </c>
      <c r="AB62" s="132">
        <f t="shared" si="8"/>
        <v>1.1355855942895177E-2</v>
      </c>
      <c r="AC62" s="132">
        <f t="shared" si="9"/>
        <v>2.9650939859232901E-2</v>
      </c>
      <c r="AD62" s="132">
        <f t="shared" si="10"/>
        <v>0.25262366414656445</v>
      </c>
      <c r="AE62" s="132">
        <f t="shared" si="11"/>
        <v>0.28175876723564663</v>
      </c>
      <c r="AF62" s="132">
        <f t="shared" si="12"/>
        <v>0.24184453565899977</v>
      </c>
      <c r="AG62" s="132">
        <f t="shared" si="13"/>
        <v>0.12128081648090776</v>
      </c>
      <c r="AH62" s="132">
        <f t="shared" si="14"/>
        <v>6.1485420675753279E-2</v>
      </c>
    </row>
    <row r="63" spans="2:34" ht="13.5" customHeight="1">
      <c r="B63" s="237">
        <v>58</v>
      </c>
      <c r="C63" s="238" t="s">
        <v>30</v>
      </c>
      <c r="D63" s="223">
        <v>0</v>
      </c>
      <c r="E63" s="224">
        <v>6590560</v>
      </c>
      <c r="F63" s="220">
        <f t="shared" si="0"/>
        <v>6590560</v>
      </c>
      <c r="G63" s="223">
        <v>2463720</v>
      </c>
      <c r="H63" s="224">
        <v>31518140</v>
      </c>
      <c r="I63" s="220">
        <f t="shared" si="1"/>
        <v>33981860</v>
      </c>
      <c r="J63" s="223">
        <v>66654140</v>
      </c>
      <c r="K63" s="224">
        <v>873922370</v>
      </c>
      <c r="L63" s="220">
        <f t="shared" si="2"/>
        <v>940576510</v>
      </c>
      <c r="M63" s="223">
        <v>52260250</v>
      </c>
      <c r="N63" s="224">
        <v>867009190</v>
      </c>
      <c r="O63" s="220">
        <f t="shared" si="3"/>
        <v>919269440</v>
      </c>
      <c r="P63" s="223">
        <v>25627560</v>
      </c>
      <c r="Q63" s="224">
        <v>729856030</v>
      </c>
      <c r="R63" s="220">
        <f t="shared" si="4"/>
        <v>755483590</v>
      </c>
      <c r="S63" s="223">
        <v>10362190</v>
      </c>
      <c r="T63" s="224">
        <v>331291140</v>
      </c>
      <c r="U63" s="220">
        <f t="shared" si="5"/>
        <v>341653330</v>
      </c>
      <c r="V63" s="223">
        <v>543560</v>
      </c>
      <c r="W63" s="224">
        <v>123222500</v>
      </c>
      <c r="X63" s="220">
        <f t="shared" si="6"/>
        <v>123766060</v>
      </c>
      <c r="Y63" s="223">
        <f t="shared" si="15"/>
        <v>157911420</v>
      </c>
      <c r="Z63" s="222">
        <f t="shared" si="15"/>
        <v>2963409930</v>
      </c>
      <c r="AA63" s="220">
        <f t="shared" si="7"/>
        <v>3121321350</v>
      </c>
      <c r="AB63" s="132">
        <f t="shared" si="8"/>
        <v>2.1114647487353393E-3</v>
      </c>
      <c r="AC63" s="132">
        <f t="shared" si="9"/>
        <v>1.0887011041013127E-2</v>
      </c>
      <c r="AD63" s="132">
        <f t="shared" si="10"/>
        <v>0.30133921007524583</v>
      </c>
      <c r="AE63" s="132">
        <f t="shared" si="11"/>
        <v>0.29451291197556445</v>
      </c>
      <c r="AF63" s="132">
        <f t="shared" si="12"/>
        <v>0.24203967015443636</v>
      </c>
      <c r="AG63" s="132">
        <f t="shared" si="13"/>
        <v>0.10945791595601011</v>
      </c>
      <c r="AH63" s="132">
        <f t="shared" si="14"/>
        <v>3.9651816048994766E-2</v>
      </c>
    </row>
    <row r="64" spans="2:34" ht="13.5" customHeight="1">
      <c r="B64" s="237">
        <v>59</v>
      </c>
      <c r="C64" s="238" t="s">
        <v>24</v>
      </c>
      <c r="D64" s="223">
        <v>9979340</v>
      </c>
      <c r="E64" s="224">
        <v>38707870</v>
      </c>
      <c r="F64" s="220">
        <f t="shared" si="0"/>
        <v>48687210</v>
      </c>
      <c r="G64" s="223">
        <v>5571000</v>
      </c>
      <c r="H64" s="224">
        <v>48748720</v>
      </c>
      <c r="I64" s="220">
        <f t="shared" si="1"/>
        <v>54319720</v>
      </c>
      <c r="J64" s="223">
        <v>867009450</v>
      </c>
      <c r="K64" s="224">
        <v>7213419910</v>
      </c>
      <c r="L64" s="220">
        <f t="shared" si="2"/>
        <v>8080429360</v>
      </c>
      <c r="M64" s="223">
        <v>571282340</v>
      </c>
      <c r="N64" s="224">
        <v>7204726850</v>
      </c>
      <c r="O64" s="220">
        <f t="shared" si="3"/>
        <v>7776009190</v>
      </c>
      <c r="P64" s="223">
        <v>207240170</v>
      </c>
      <c r="Q64" s="224">
        <v>5466106080</v>
      </c>
      <c r="R64" s="220">
        <f t="shared" si="4"/>
        <v>5673346250</v>
      </c>
      <c r="S64" s="223">
        <v>48717550</v>
      </c>
      <c r="T64" s="224">
        <v>2560060150</v>
      </c>
      <c r="U64" s="220">
        <f t="shared" si="5"/>
        <v>2608777700</v>
      </c>
      <c r="V64" s="223">
        <v>4137730</v>
      </c>
      <c r="W64" s="224">
        <v>935173600</v>
      </c>
      <c r="X64" s="220">
        <f t="shared" si="6"/>
        <v>939311330</v>
      </c>
      <c r="Y64" s="223">
        <f t="shared" si="15"/>
        <v>1713937580</v>
      </c>
      <c r="Z64" s="222">
        <f t="shared" si="15"/>
        <v>23466943180</v>
      </c>
      <c r="AA64" s="220">
        <f t="shared" si="7"/>
        <v>25180880760</v>
      </c>
      <c r="AB64" s="132">
        <f t="shared" si="8"/>
        <v>1.9334990886156755E-3</v>
      </c>
      <c r="AC64" s="132">
        <f t="shared" si="9"/>
        <v>2.1571810977433024E-3</v>
      </c>
      <c r="AD64" s="132">
        <f t="shared" si="10"/>
        <v>0.32089542208689603</v>
      </c>
      <c r="AE64" s="132">
        <f t="shared" si="11"/>
        <v>0.30880608443022545</v>
      </c>
      <c r="AF64" s="132">
        <f t="shared" si="12"/>
        <v>0.22530372563505202</v>
      </c>
      <c r="AG64" s="132">
        <f t="shared" si="13"/>
        <v>0.10360152708177155</v>
      </c>
      <c r="AH64" s="132">
        <f t="shared" si="14"/>
        <v>3.7302560579695943E-2</v>
      </c>
    </row>
    <row r="65" spans="2:34" ht="13.5" customHeight="1">
      <c r="B65" s="237">
        <v>60</v>
      </c>
      <c r="C65" s="238" t="s">
        <v>51</v>
      </c>
      <c r="D65" s="223">
        <v>0</v>
      </c>
      <c r="E65" s="224">
        <v>22241360</v>
      </c>
      <c r="F65" s="220">
        <f t="shared" si="0"/>
        <v>22241360</v>
      </c>
      <c r="G65" s="223">
        <v>1782890</v>
      </c>
      <c r="H65" s="224">
        <v>52343120</v>
      </c>
      <c r="I65" s="220">
        <f t="shared" si="1"/>
        <v>54126010</v>
      </c>
      <c r="J65" s="223">
        <v>81710470</v>
      </c>
      <c r="K65" s="224">
        <v>927967820</v>
      </c>
      <c r="L65" s="220">
        <f t="shared" si="2"/>
        <v>1009678290</v>
      </c>
      <c r="M65" s="223">
        <v>42871550</v>
      </c>
      <c r="N65" s="224">
        <v>890576960</v>
      </c>
      <c r="O65" s="220">
        <f t="shared" si="3"/>
        <v>933448510</v>
      </c>
      <c r="P65" s="223">
        <v>23289620</v>
      </c>
      <c r="Q65" s="224">
        <v>827940000</v>
      </c>
      <c r="R65" s="220">
        <f t="shared" si="4"/>
        <v>851229620</v>
      </c>
      <c r="S65" s="223">
        <v>5154710</v>
      </c>
      <c r="T65" s="224">
        <v>394374000</v>
      </c>
      <c r="U65" s="220">
        <f t="shared" si="5"/>
        <v>399528710</v>
      </c>
      <c r="V65" s="223">
        <v>0</v>
      </c>
      <c r="W65" s="224">
        <v>107565770</v>
      </c>
      <c r="X65" s="220">
        <f t="shared" si="6"/>
        <v>107565770</v>
      </c>
      <c r="Y65" s="223">
        <f t="shared" si="15"/>
        <v>154809240</v>
      </c>
      <c r="Z65" s="222">
        <f t="shared" si="15"/>
        <v>3223009030</v>
      </c>
      <c r="AA65" s="220">
        <f t="shared" si="7"/>
        <v>3377818270</v>
      </c>
      <c r="AB65" s="132">
        <f t="shared" si="8"/>
        <v>6.5845342236247658E-3</v>
      </c>
      <c r="AC65" s="132">
        <f t="shared" si="9"/>
        <v>1.6023955604929568E-2</v>
      </c>
      <c r="AD65" s="132">
        <f t="shared" si="10"/>
        <v>0.29891433146875601</v>
      </c>
      <c r="AE65" s="132">
        <f t="shared" si="11"/>
        <v>0.27634657503347565</v>
      </c>
      <c r="AF65" s="132">
        <f t="shared" si="12"/>
        <v>0.25200574807714565</v>
      </c>
      <c r="AG65" s="132">
        <f t="shared" si="13"/>
        <v>0.11828010806513875</v>
      </c>
      <c r="AH65" s="132">
        <f t="shared" si="14"/>
        <v>3.1844747526929562E-2</v>
      </c>
    </row>
    <row r="66" spans="2:34" ht="13.5" customHeight="1">
      <c r="B66" s="237">
        <v>61</v>
      </c>
      <c r="C66" s="238" t="s">
        <v>19</v>
      </c>
      <c r="D66" s="223">
        <v>0</v>
      </c>
      <c r="E66" s="224">
        <v>3904760</v>
      </c>
      <c r="F66" s="220">
        <f t="shared" si="0"/>
        <v>3904760</v>
      </c>
      <c r="G66" s="223">
        <v>8010600</v>
      </c>
      <c r="H66" s="224">
        <v>6660120</v>
      </c>
      <c r="I66" s="220">
        <f t="shared" si="1"/>
        <v>14670720</v>
      </c>
      <c r="J66" s="223">
        <v>110932490</v>
      </c>
      <c r="K66" s="224">
        <v>930755140</v>
      </c>
      <c r="L66" s="220">
        <f t="shared" si="2"/>
        <v>1041687630</v>
      </c>
      <c r="M66" s="223">
        <v>66532100</v>
      </c>
      <c r="N66" s="224">
        <v>767529170</v>
      </c>
      <c r="O66" s="220">
        <f t="shared" si="3"/>
        <v>834061270</v>
      </c>
      <c r="P66" s="223">
        <v>35791460</v>
      </c>
      <c r="Q66" s="224">
        <v>553079010</v>
      </c>
      <c r="R66" s="220">
        <f t="shared" si="4"/>
        <v>588870470</v>
      </c>
      <c r="S66" s="223">
        <v>16375210</v>
      </c>
      <c r="T66" s="224">
        <v>230729190</v>
      </c>
      <c r="U66" s="220">
        <f t="shared" si="5"/>
        <v>247104400</v>
      </c>
      <c r="V66" s="223">
        <v>0</v>
      </c>
      <c r="W66" s="224">
        <v>87872830</v>
      </c>
      <c r="X66" s="220">
        <f t="shared" si="6"/>
        <v>87872830</v>
      </c>
      <c r="Y66" s="223">
        <f t="shared" si="15"/>
        <v>237641860</v>
      </c>
      <c r="Z66" s="222">
        <f t="shared" si="15"/>
        <v>2580530220</v>
      </c>
      <c r="AA66" s="220">
        <f t="shared" si="7"/>
        <v>2818172080</v>
      </c>
      <c r="AB66" s="132">
        <f t="shared" si="8"/>
        <v>1.3855647877967763E-3</v>
      </c>
      <c r="AC66" s="132">
        <f t="shared" si="9"/>
        <v>5.2057573432492451E-3</v>
      </c>
      <c r="AD66" s="132">
        <f t="shared" si="10"/>
        <v>0.36963237177482788</v>
      </c>
      <c r="AE66" s="132">
        <f t="shared" si="11"/>
        <v>0.29595824751766048</v>
      </c>
      <c r="AF66" s="132">
        <f t="shared" si="12"/>
        <v>0.20895475978173766</v>
      </c>
      <c r="AG66" s="132">
        <f t="shared" si="13"/>
        <v>8.7682509437110034E-2</v>
      </c>
      <c r="AH66" s="132">
        <f t="shared" si="14"/>
        <v>3.1180789357617936E-2</v>
      </c>
    </row>
    <row r="67" spans="2:34" ht="13.5" customHeight="1">
      <c r="B67" s="237">
        <v>62</v>
      </c>
      <c r="C67" s="238" t="s">
        <v>20</v>
      </c>
      <c r="D67" s="223">
        <v>0</v>
      </c>
      <c r="E67" s="224">
        <v>5906990</v>
      </c>
      <c r="F67" s="220">
        <f t="shared" si="0"/>
        <v>5906990</v>
      </c>
      <c r="G67" s="223">
        <v>4572030</v>
      </c>
      <c r="H67" s="224">
        <v>38540620</v>
      </c>
      <c r="I67" s="220">
        <f t="shared" si="1"/>
        <v>43112650</v>
      </c>
      <c r="J67" s="223">
        <v>153311990</v>
      </c>
      <c r="K67" s="224">
        <v>1231338240</v>
      </c>
      <c r="L67" s="220">
        <f t="shared" si="2"/>
        <v>1384650230</v>
      </c>
      <c r="M67" s="223">
        <v>142449330</v>
      </c>
      <c r="N67" s="224">
        <v>1131447440</v>
      </c>
      <c r="O67" s="220">
        <f t="shared" si="3"/>
        <v>1273896770</v>
      </c>
      <c r="P67" s="223">
        <v>13059340</v>
      </c>
      <c r="Q67" s="224">
        <v>608279550</v>
      </c>
      <c r="R67" s="220">
        <f t="shared" si="4"/>
        <v>621338890</v>
      </c>
      <c r="S67" s="223">
        <v>6694910</v>
      </c>
      <c r="T67" s="224">
        <v>415530150</v>
      </c>
      <c r="U67" s="220">
        <f t="shared" si="5"/>
        <v>422225060</v>
      </c>
      <c r="V67" s="223">
        <v>0</v>
      </c>
      <c r="W67" s="224">
        <v>133324270</v>
      </c>
      <c r="X67" s="220">
        <f t="shared" si="6"/>
        <v>133324270</v>
      </c>
      <c r="Y67" s="223">
        <f t="shared" si="15"/>
        <v>320087600</v>
      </c>
      <c r="Z67" s="222">
        <f t="shared" si="15"/>
        <v>3564367260</v>
      </c>
      <c r="AA67" s="220">
        <f t="shared" si="7"/>
        <v>3884454860</v>
      </c>
      <c r="AB67" s="132">
        <f t="shared" si="8"/>
        <v>1.5206741262015848E-3</v>
      </c>
      <c r="AC67" s="132">
        <f t="shared" si="9"/>
        <v>1.1098764576710772E-2</v>
      </c>
      <c r="AD67" s="132">
        <f t="shared" si="10"/>
        <v>0.35645934369282384</v>
      </c>
      <c r="AE67" s="132">
        <f t="shared" si="11"/>
        <v>0.32794737380472483</v>
      </c>
      <c r="AF67" s="132">
        <f t="shared" si="12"/>
        <v>0.15995523500561415</v>
      </c>
      <c r="AG67" s="132">
        <f t="shared" si="13"/>
        <v>0.10869609127083536</v>
      </c>
      <c r="AH67" s="132">
        <f t="shared" si="14"/>
        <v>3.4322517523089457E-2</v>
      </c>
    </row>
    <row r="68" spans="2:34" ht="13.5" customHeight="1">
      <c r="B68" s="237">
        <v>63</v>
      </c>
      <c r="C68" s="238" t="s">
        <v>31</v>
      </c>
      <c r="D68" s="223">
        <v>0</v>
      </c>
      <c r="E68" s="224">
        <v>5653900</v>
      </c>
      <c r="F68" s="220">
        <f t="shared" si="0"/>
        <v>5653900</v>
      </c>
      <c r="G68" s="223">
        <v>516470</v>
      </c>
      <c r="H68" s="224">
        <v>7089040</v>
      </c>
      <c r="I68" s="220">
        <f t="shared" si="1"/>
        <v>7605510</v>
      </c>
      <c r="J68" s="223">
        <v>111777860</v>
      </c>
      <c r="K68" s="224">
        <v>770337640</v>
      </c>
      <c r="L68" s="220">
        <f t="shared" si="2"/>
        <v>882115500</v>
      </c>
      <c r="M68" s="223">
        <v>61135580</v>
      </c>
      <c r="N68" s="224">
        <v>791436470</v>
      </c>
      <c r="O68" s="220">
        <f t="shared" si="3"/>
        <v>852572050</v>
      </c>
      <c r="P68" s="223">
        <v>30025380</v>
      </c>
      <c r="Q68" s="224">
        <v>658267460</v>
      </c>
      <c r="R68" s="220">
        <f t="shared" si="4"/>
        <v>688292840</v>
      </c>
      <c r="S68" s="223">
        <v>14497890</v>
      </c>
      <c r="T68" s="224">
        <v>389941010</v>
      </c>
      <c r="U68" s="220">
        <f t="shared" si="5"/>
        <v>404438900</v>
      </c>
      <c r="V68" s="223">
        <v>0</v>
      </c>
      <c r="W68" s="224">
        <v>162527700</v>
      </c>
      <c r="X68" s="220">
        <f t="shared" si="6"/>
        <v>162527700</v>
      </c>
      <c r="Y68" s="223">
        <f t="shared" si="15"/>
        <v>217953180</v>
      </c>
      <c r="Z68" s="222">
        <f t="shared" si="15"/>
        <v>2785253220</v>
      </c>
      <c r="AA68" s="220">
        <f t="shared" si="7"/>
        <v>3003206400</v>
      </c>
      <c r="AB68" s="132">
        <f t="shared" si="8"/>
        <v>1.8826211878078044E-3</v>
      </c>
      <c r="AC68" s="132">
        <f t="shared" si="9"/>
        <v>2.5324633032215169E-3</v>
      </c>
      <c r="AD68" s="132">
        <f t="shared" si="10"/>
        <v>0.29372456718259526</v>
      </c>
      <c r="AE68" s="132">
        <f t="shared" si="11"/>
        <v>0.28388726462490221</v>
      </c>
      <c r="AF68" s="132">
        <f t="shared" si="12"/>
        <v>0.22918599267769274</v>
      </c>
      <c r="AG68" s="132">
        <f t="shared" si="13"/>
        <v>0.13466903240483238</v>
      </c>
      <c r="AH68" s="132">
        <f t="shared" si="14"/>
        <v>5.411805861894807E-2</v>
      </c>
    </row>
    <row r="69" spans="2:34" ht="13.5" customHeight="1">
      <c r="B69" s="237">
        <v>64</v>
      </c>
      <c r="C69" s="238" t="s">
        <v>52</v>
      </c>
      <c r="D69" s="223">
        <v>3526310</v>
      </c>
      <c r="E69" s="224">
        <v>45439940</v>
      </c>
      <c r="F69" s="220">
        <f t="shared" si="0"/>
        <v>48966250</v>
      </c>
      <c r="G69" s="223">
        <v>8765680</v>
      </c>
      <c r="H69" s="224">
        <v>107089630</v>
      </c>
      <c r="I69" s="220">
        <f t="shared" si="1"/>
        <v>115855310</v>
      </c>
      <c r="J69" s="223">
        <v>126581530</v>
      </c>
      <c r="K69" s="224">
        <v>1034462170</v>
      </c>
      <c r="L69" s="220">
        <f t="shared" si="2"/>
        <v>1161043700</v>
      </c>
      <c r="M69" s="223">
        <v>43636980</v>
      </c>
      <c r="N69" s="224">
        <v>911405470</v>
      </c>
      <c r="O69" s="220">
        <f t="shared" si="3"/>
        <v>955042450</v>
      </c>
      <c r="P69" s="223">
        <v>26872070</v>
      </c>
      <c r="Q69" s="224">
        <v>715374590</v>
      </c>
      <c r="R69" s="220">
        <f t="shared" si="4"/>
        <v>742246660</v>
      </c>
      <c r="S69" s="223">
        <v>5789460</v>
      </c>
      <c r="T69" s="224">
        <v>418194280</v>
      </c>
      <c r="U69" s="220">
        <f t="shared" si="5"/>
        <v>423983740</v>
      </c>
      <c r="V69" s="223">
        <v>578000</v>
      </c>
      <c r="W69" s="224">
        <v>186893980</v>
      </c>
      <c r="X69" s="220">
        <f t="shared" si="6"/>
        <v>187471980</v>
      </c>
      <c r="Y69" s="223">
        <f t="shared" si="15"/>
        <v>215750030</v>
      </c>
      <c r="Z69" s="222">
        <f t="shared" si="15"/>
        <v>3418860060</v>
      </c>
      <c r="AA69" s="220">
        <f t="shared" si="7"/>
        <v>3634610090</v>
      </c>
      <c r="AB69" s="132">
        <f t="shared" si="8"/>
        <v>1.3472215392435672E-2</v>
      </c>
      <c r="AC69" s="132">
        <f t="shared" si="9"/>
        <v>3.1875581460238556E-2</v>
      </c>
      <c r="AD69" s="132">
        <f t="shared" si="10"/>
        <v>0.31944106004504047</v>
      </c>
      <c r="AE69" s="132">
        <f t="shared" si="11"/>
        <v>0.26276338488896894</v>
      </c>
      <c r="AF69" s="132">
        <f t="shared" si="12"/>
        <v>0.20421630976102859</v>
      </c>
      <c r="AG69" s="132">
        <f t="shared" si="13"/>
        <v>0.11665178093422394</v>
      </c>
      <c r="AH69" s="132">
        <f t="shared" si="14"/>
        <v>5.1579667518063817E-2</v>
      </c>
    </row>
    <row r="70" spans="2:34" ht="13.5" customHeight="1">
      <c r="B70" s="237">
        <v>65</v>
      </c>
      <c r="C70" s="238" t="s">
        <v>12</v>
      </c>
      <c r="D70" s="223">
        <v>559250</v>
      </c>
      <c r="E70" s="224">
        <v>1558910</v>
      </c>
      <c r="F70" s="220">
        <f t="shared" si="0"/>
        <v>2118160</v>
      </c>
      <c r="G70" s="223">
        <v>510420</v>
      </c>
      <c r="H70" s="224">
        <v>24457660</v>
      </c>
      <c r="I70" s="220">
        <f t="shared" si="1"/>
        <v>24968080</v>
      </c>
      <c r="J70" s="223">
        <v>50519850</v>
      </c>
      <c r="K70" s="224">
        <v>392244420</v>
      </c>
      <c r="L70" s="220">
        <f t="shared" si="2"/>
        <v>442764270</v>
      </c>
      <c r="M70" s="223">
        <v>11193540</v>
      </c>
      <c r="N70" s="224">
        <v>446274670</v>
      </c>
      <c r="O70" s="220">
        <f t="shared" si="3"/>
        <v>457468210</v>
      </c>
      <c r="P70" s="223">
        <v>7386860</v>
      </c>
      <c r="Q70" s="224">
        <v>458847600</v>
      </c>
      <c r="R70" s="220">
        <f t="shared" si="4"/>
        <v>466234460</v>
      </c>
      <c r="S70" s="223">
        <v>5765260</v>
      </c>
      <c r="T70" s="224">
        <v>230990710</v>
      </c>
      <c r="U70" s="220">
        <f t="shared" si="5"/>
        <v>236755970</v>
      </c>
      <c r="V70" s="223">
        <v>0</v>
      </c>
      <c r="W70" s="224">
        <v>124748520</v>
      </c>
      <c r="X70" s="220">
        <f t="shared" si="6"/>
        <v>124748520</v>
      </c>
      <c r="Y70" s="223">
        <f t="shared" si="15"/>
        <v>75935180</v>
      </c>
      <c r="Z70" s="222">
        <f t="shared" si="15"/>
        <v>1679122490</v>
      </c>
      <c r="AA70" s="220">
        <f t="shared" si="7"/>
        <v>1755057670</v>
      </c>
      <c r="AB70" s="132">
        <f t="shared" si="8"/>
        <v>1.2068891160710406E-3</v>
      </c>
      <c r="AC70" s="132">
        <f t="shared" si="9"/>
        <v>1.4226358727004111E-2</v>
      </c>
      <c r="AD70" s="132">
        <f t="shared" si="10"/>
        <v>0.25227904334334494</v>
      </c>
      <c r="AE70" s="132">
        <f t="shared" si="11"/>
        <v>0.26065708142798522</v>
      </c>
      <c r="AF70" s="132">
        <f t="shared" si="12"/>
        <v>0.26565193154023253</v>
      </c>
      <c r="AG70" s="132">
        <f t="shared" si="13"/>
        <v>0.13489925376640188</v>
      </c>
      <c r="AH70" s="132">
        <f t="shared" si="14"/>
        <v>7.1079442078960289E-2</v>
      </c>
    </row>
    <row r="71" spans="2:34" ht="13.5" customHeight="1">
      <c r="B71" s="237">
        <v>66</v>
      </c>
      <c r="C71" s="238" t="s">
        <v>6</v>
      </c>
      <c r="D71" s="223">
        <v>0</v>
      </c>
      <c r="E71" s="224">
        <v>1763120</v>
      </c>
      <c r="F71" s="220">
        <f t="shared" ref="F71:F79" si="16">SUM(D71:E71)</f>
        <v>1763120</v>
      </c>
      <c r="G71" s="223">
        <v>0</v>
      </c>
      <c r="H71" s="224">
        <v>12427690</v>
      </c>
      <c r="I71" s="220">
        <f t="shared" ref="I71:I79" si="17">SUM(G71:H71)</f>
        <v>12427690</v>
      </c>
      <c r="J71" s="223">
        <v>115270700</v>
      </c>
      <c r="K71" s="224">
        <v>362482050</v>
      </c>
      <c r="L71" s="220">
        <f t="shared" ref="L71:L79" si="18">SUM(J71:K71)</f>
        <v>477752750</v>
      </c>
      <c r="M71" s="223">
        <v>23644820</v>
      </c>
      <c r="N71" s="224">
        <v>368179350</v>
      </c>
      <c r="O71" s="220">
        <f t="shared" ref="O71:O79" si="19">SUM(M71:N71)</f>
        <v>391824170</v>
      </c>
      <c r="P71" s="223">
        <v>13072830</v>
      </c>
      <c r="Q71" s="224">
        <v>331226610</v>
      </c>
      <c r="R71" s="220">
        <f t="shared" ref="R71:R79" si="20">SUM(P71:Q71)</f>
        <v>344299440</v>
      </c>
      <c r="S71" s="223">
        <v>0</v>
      </c>
      <c r="T71" s="224">
        <v>203621970</v>
      </c>
      <c r="U71" s="220">
        <f t="shared" ref="U71:U79" si="21">SUM(S71:T71)</f>
        <v>203621970</v>
      </c>
      <c r="V71" s="223">
        <v>0</v>
      </c>
      <c r="W71" s="224">
        <v>84249130</v>
      </c>
      <c r="X71" s="220">
        <f t="shared" ref="X71:X79" si="22">SUM(V71:W71)</f>
        <v>84249130</v>
      </c>
      <c r="Y71" s="223">
        <f t="shared" ref="Y71:Z79" si="23">SUM(D71,G71,J71,M71,P71,S71,V71)</f>
        <v>151988350</v>
      </c>
      <c r="Z71" s="222">
        <f t="shared" si="23"/>
        <v>1363949920</v>
      </c>
      <c r="AA71" s="220">
        <f t="shared" ref="AA71:AA79" si="24">SUM(F71,I71,L71,O71,R71,U71,X71)</f>
        <v>1515938270</v>
      </c>
      <c r="AB71" s="132">
        <f t="shared" ref="AB71:AB79" si="25">IFERROR(F71/$AA71,0)</f>
        <v>1.1630552740119161E-3</v>
      </c>
      <c r="AC71" s="132">
        <f t="shared" ref="AC71:AC79" si="26">IFERROR(I71/$AA71,0)</f>
        <v>8.1980185116640666E-3</v>
      </c>
      <c r="AD71" s="132">
        <f t="shared" ref="AD71:AD79" si="27">IFERROR(L71/$AA71,0)</f>
        <v>0.31515316913267188</v>
      </c>
      <c r="AE71" s="132">
        <f t="shared" ref="AE71:AE79" si="28">IFERROR(O71/$AA71,0)</f>
        <v>0.2584697396682254</v>
      </c>
      <c r="AF71" s="132">
        <f t="shared" ref="AF71:AF79" si="29">IFERROR(R71/$AA71,0)</f>
        <v>0.2271196966351407</v>
      </c>
      <c r="AG71" s="132">
        <f t="shared" ref="AG71:AG79" si="30">IFERROR(U71/$AA71,0)</f>
        <v>0.1343207530475499</v>
      </c>
      <c r="AH71" s="132">
        <f t="shared" ref="AH71:AH79" si="31">IFERROR(X71/$AA71,0)</f>
        <v>5.5575567730736158E-2</v>
      </c>
    </row>
    <row r="72" spans="2:34" ht="13.5" customHeight="1">
      <c r="B72" s="237">
        <v>67</v>
      </c>
      <c r="C72" s="238" t="s">
        <v>7</v>
      </c>
      <c r="D72" s="223">
        <v>0</v>
      </c>
      <c r="E72" s="224">
        <v>9173630</v>
      </c>
      <c r="F72" s="220">
        <f t="shared" si="16"/>
        <v>9173630</v>
      </c>
      <c r="G72" s="223">
        <v>0</v>
      </c>
      <c r="H72" s="224">
        <v>22110280</v>
      </c>
      <c r="I72" s="220">
        <f t="shared" si="17"/>
        <v>22110280</v>
      </c>
      <c r="J72" s="223">
        <v>15990350</v>
      </c>
      <c r="K72" s="224">
        <v>188766780</v>
      </c>
      <c r="L72" s="220">
        <f t="shared" si="18"/>
        <v>204757130</v>
      </c>
      <c r="M72" s="223">
        <v>15404420</v>
      </c>
      <c r="N72" s="224">
        <v>190445700</v>
      </c>
      <c r="O72" s="220">
        <f t="shared" si="19"/>
        <v>205850120</v>
      </c>
      <c r="P72" s="223">
        <v>2672050</v>
      </c>
      <c r="Q72" s="224">
        <v>153628240</v>
      </c>
      <c r="R72" s="220">
        <f t="shared" si="20"/>
        <v>156300290</v>
      </c>
      <c r="S72" s="223">
        <v>0</v>
      </c>
      <c r="T72" s="224">
        <v>174212370</v>
      </c>
      <c r="U72" s="220">
        <f t="shared" si="21"/>
        <v>174212370</v>
      </c>
      <c r="V72" s="223">
        <v>791540</v>
      </c>
      <c r="W72" s="224">
        <v>72416770</v>
      </c>
      <c r="X72" s="220">
        <f t="shared" si="22"/>
        <v>73208310</v>
      </c>
      <c r="Y72" s="223">
        <f t="shared" si="23"/>
        <v>34858360</v>
      </c>
      <c r="Z72" s="222">
        <f t="shared" si="23"/>
        <v>810753770</v>
      </c>
      <c r="AA72" s="220">
        <f t="shared" si="24"/>
        <v>845612130</v>
      </c>
      <c r="AB72" s="132">
        <f t="shared" si="25"/>
        <v>1.084850805061181E-2</v>
      </c>
      <c r="AC72" s="132">
        <f t="shared" si="26"/>
        <v>2.6147070525111792E-2</v>
      </c>
      <c r="AD72" s="132">
        <f t="shared" si="27"/>
        <v>0.24214072000126111</v>
      </c>
      <c r="AE72" s="132">
        <f t="shared" si="28"/>
        <v>0.24343326295473081</v>
      </c>
      <c r="AF72" s="132">
        <f t="shared" si="29"/>
        <v>0.18483685895092353</v>
      </c>
      <c r="AG72" s="132">
        <f t="shared" si="30"/>
        <v>0.20601924194252039</v>
      </c>
      <c r="AH72" s="132">
        <f t="shared" si="31"/>
        <v>8.6574337574840607E-2</v>
      </c>
    </row>
    <row r="73" spans="2:34" ht="13.5" customHeight="1">
      <c r="B73" s="237">
        <v>68</v>
      </c>
      <c r="C73" s="238" t="s">
        <v>53</v>
      </c>
      <c r="D73" s="223">
        <v>0</v>
      </c>
      <c r="E73" s="224">
        <v>6966760</v>
      </c>
      <c r="F73" s="220">
        <f t="shared" si="16"/>
        <v>6966760</v>
      </c>
      <c r="G73" s="223">
        <v>1276810</v>
      </c>
      <c r="H73" s="224">
        <v>6341290</v>
      </c>
      <c r="I73" s="220">
        <f t="shared" si="17"/>
        <v>7618100</v>
      </c>
      <c r="J73" s="223">
        <v>15041250</v>
      </c>
      <c r="K73" s="224">
        <v>224122420</v>
      </c>
      <c r="L73" s="220">
        <f t="shared" si="18"/>
        <v>239163670</v>
      </c>
      <c r="M73" s="223">
        <v>19540350</v>
      </c>
      <c r="N73" s="224">
        <v>286903730</v>
      </c>
      <c r="O73" s="220">
        <f t="shared" si="19"/>
        <v>306444080</v>
      </c>
      <c r="P73" s="223">
        <v>5272730</v>
      </c>
      <c r="Q73" s="224">
        <v>257885620</v>
      </c>
      <c r="R73" s="220">
        <f t="shared" si="20"/>
        <v>263158350</v>
      </c>
      <c r="S73" s="223">
        <v>3895080</v>
      </c>
      <c r="T73" s="224">
        <v>163570030</v>
      </c>
      <c r="U73" s="220">
        <f t="shared" si="21"/>
        <v>167465110</v>
      </c>
      <c r="V73" s="223">
        <v>0</v>
      </c>
      <c r="W73" s="224">
        <v>61773880</v>
      </c>
      <c r="X73" s="220">
        <f t="shared" si="22"/>
        <v>61773880</v>
      </c>
      <c r="Y73" s="223">
        <f t="shared" si="23"/>
        <v>45026220</v>
      </c>
      <c r="Z73" s="222">
        <f t="shared" si="23"/>
        <v>1007563730</v>
      </c>
      <c r="AA73" s="220">
        <f t="shared" si="24"/>
        <v>1052589950</v>
      </c>
      <c r="AB73" s="132">
        <f t="shared" si="25"/>
        <v>6.618683752395698E-3</v>
      </c>
      <c r="AC73" s="132">
        <f t="shared" si="26"/>
        <v>7.2374812242887174E-3</v>
      </c>
      <c r="AD73" s="132">
        <f t="shared" si="27"/>
        <v>0.22721447226434188</v>
      </c>
      <c r="AE73" s="132">
        <f t="shared" si="28"/>
        <v>0.29113338959772511</v>
      </c>
      <c r="AF73" s="132">
        <f t="shared" si="29"/>
        <v>0.2500103197831216</v>
      </c>
      <c r="AG73" s="132">
        <f t="shared" si="30"/>
        <v>0.1590981464339461</v>
      </c>
      <c r="AH73" s="132">
        <f t="shared" si="31"/>
        <v>5.8687506944180873E-2</v>
      </c>
    </row>
    <row r="74" spans="2:34" ht="13.5" customHeight="1">
      <c r="B74" s="237">
        <v>69</v>
      </c>
      <c r="C74" s="238" t="s">
        <v>54</v>
      </c>
      <c r="D74" s="223">
        <v>2220830</v>
      </c>
      <c r="E74" s="224">
        <v>9600980</v>
      </c>
      <c r="F74" s="220">
        <f t="shared" si="16"/>
        <v>11821810</v>
      </c>
      <c r="G74" s="223">
        <v>2580980</v>
      </c>
      <c r="H74" s="224">
        <v>10378520</v>
      </c>
      <c r="I74" s="220">
        <f t="shared" si="17"/>
        <v>12959500</v>
      </c>
      <c r="J74" s="223">
        <v>91648430</v>
      </c>
      <c r="K74" s="224">
        <v>677095090</v>
      </c>
      <c r="L74" s="220">
        <f t="shared" si="18"/>
        <v>768743520</v>
      </c>
      <c r="M74" s="223">
        <v>49563660</v>
      </c>
      <c r="N74" s="224">
        <v>472146150</v>
      </c>
      <c r="O74" s="220">
        <f t="shared" si="19"/>
        <v>521709810</v>
      </c>
      <c r="P74" s="223">
        <v>3145920</v>
      </c>
      <c r="Q74" s="224">
        <v>400356580</v>
      </c>
      <c r="R74" s="220">
        <f t="shared" si="20"/>
        <v>403502500</v>
      </c>
      <c r="S74" s="223">
        <v>503410</v>
      </c>
      <c r="T74" s="224">
        <v>323337020</v>
      </c>
      <c r="U74" s="220">
        <f t="shared" si="21"/>
        <v>323840430</v>
      </c>
      <c r="V74" s="223">
        <v>0</v>
      </c>
      <c r="W74" s="224">
        <v>96088100</v>
      </c>
      <c r="X74" s="220">
        <f t="shared" si="22"/>
        <v>96088100</v>
      </c>
      <c r="Y74" s="223">
        <f t="shared" si="23"/>
        <v>149663230</v>
      </c>
      <c r="Z74" s="222">
        <f t="shared" si="23"/>
        <v>1989002440</v>
      </c>
      <c r="AA74" s="220">
        <f t="shared" si="24"/>
        <v>2138665670</v>
      </c>
      <c r="AB74" s="132">
        <f t="shared" si="25"/>
        <v>5.5276568777578028E-3</v>
      </c>
      <c r="AC74" s="132">
        <f t="shared" si="26"/>
        <v>6.0596194074597921E-3</v>
      </c>
      <c r="AD74" s="132">
        <f t="shared" si="27"/>
        <v>0.35945006776117561</v>
      </c>
      <c r="AE74" s="132">
        <f t="shared" si="28"/>
        <v>0.24394173307135003</v>
      </c>
      <c r="AF74" s="132">
        <f t="shared" si="29"/>
        <v>0.18867020949562444</v>
      </c>
      <c r="AG74" s="132">
        <f t="shared" si="30"/>
        <v>0.15142171800980936</v>
      </c>
      <c r="AH74" s="132">
        <f t="shared" si="31"/>
        <v>4.4928995376822968E-2</v>
      </c>
    </row>
    <row r="75" spans="2:34" ht="13.5" customHeight="1">
      <c r="B75" s="237">
        <v>70</v>
      </c>
      <c r="C75" s="238" t="s">
        <v>55</v>
      </c>
      <c r="D75" s="223">
        <v>0</v>
      </c>
      <c r="E75" s="224">
        <v>0</v>
      </c>
      <c r="F75" s="220">
        <f t="shared" si="16"/>
        <v>0</v>
      </c>
      <c r="G75" s="223">
        <v>0</v>
      </c>
      <c r="H75" s="224">
        <v>1946390</v>
      </c>
      <c r="I75" s="220">
        <f t="shared" si="17"/>
        <v>1946390</v>
      </c>
      <c r="J75" s="223">
        <v>3975850</v>
      </c>
      <c r="K75" s="224">
        <v>114290690</v>
      </c>
      <c r="L75" s="220">
        <f t="shared" si="18"/>
        <v>118266540</v>
      </c>
      <c r="M75" s="223">
        <v>6493340</v>
      </c>
      <c r="N75" s="224">
        <v>123902430</v>
      </c>
      <c r="O75" s="220">
        <f t="shared" si="19"/>
        <v>130395770</v>
      </c>
      <c r="P75" s="223">
        <v>14496650</v>
      </c>
      <c r="Q75" s="224">
        <v>130281770</v>
      </c>
      <c r="R75" s="220">
        <f t="shared" si="20"/>
        <v>144778420</v>
      </c>
      <c r="S75" s="223">
        <v>0</v>
      </c>
      <c r="T75" s="224">
        <v>26796750</v>
      </c>
      <c r="U75" s="220">
        <f t="shared" si="21"/>
        <v>26796750</v>
      </c>
      <c r="V75" s="223">
        <v>0</v>
      </c>
      <c r="W75" s="224">
        <v>15850360</v>
      </c>
      <c r="X75" s="220">
        <f t="shared" si="22"/>
        <v>15850360</v>
      </c>
      <c r="Y75" s="223">
        <f t="shared" si="23"/>
        <v>24965840</v>
      </c>
      <c r="Z75" s="222">
        <f t="shared" si="23"/>
        <v>413068390</v>
      </c>
      <c r="AA75" s="220">
        <f t="shared" si="24"/>
        <v>438034230</v>
      </c>
      <c r="AB75" s="132">
        <f t="shared" si="25"/>
        <v>0</v>
      </c>
      <c r="AC75" s="132">
        <f t="shared" si="26"/>
        <v>4.4434655255138397E-3</v>
      </c>
      <c r="AD75" s="132">
        <f t="shared" si="27"/>
        <v>0.26999383130400562</v>
      </c>
      <c r="AE75" s="132">
        <f t="shared" si="28"/>
        <v>0.29768397323652079</v>
      </c>
      <c r="AF75" s="132">
        <f t="shared" si="29"/>
        <v>0.33051850765178786</v>
      </c>
      <c r="AG75" s="132">
        <f t="shared" si="30"/>
        <v>6.11750136513304E-2</v>
      </c>
      <c r="AH75" s="132">
        <f t="shared" si="31"/>
        <v>3.6185208630841473E-2</v>
      </c>
    </row>
    <row r="76" spans="2:34" ht="13.5" customHeight="1">
      <c r="B76" s="237">
        <v>71</v>
      </c>
      <c r="C76" s="238" t="s">
        <v>56</v>
      </c>
      <c r="D76" s="223">
        <v>547480</v>
      </c>
      <c r="E76" s="224">
        <v>13882010</v>
      </c>
      <c r="F76" s="220">
        <f t="shared" si="16"/>
        <v>14429490</v>
      </c>
      <c r="G76" s="223">
        <v>9541760</v>
      </c>
      <c r="H76" s="224">
        <v>23187910</v>
      </c>
      <c r="I76" s="220">
        <f t="shared" si="17"/>
        <v>32729670</v>
      </c>
      <c r="J76" s="223">
        <v>72553440</v>
      </c>
      <c r="K76" s="224">
        <v>339055490</v>
      </c>
      <c r="L76" s="220">
        <f t="shared" si="18"/>
        <v>411608930</v>
      </c>
      <c r="M76" s="223">
        <v>29921630</v>
      </c>
      <c r="N76" s="224">
        <v>430776240</v>
      </c>
      <c r="O76" s="220">
        <f t="shared" si="19"/>
        <v>460697870</v>
      </c>
      <c r="P76" s="223">
        <v>29051390</v>
      </c>
      <c r="Q76" s="224">
        <v>344372300</v>
      </c>
      <c r="R76" s="220">
        <f t="shared" si="20"/>
        <v>373423690</v>
      </c>
      <c r="S76" s="223">
        <v>0</v>
      </c>
      <c r="T76" s="224">
        <v>216402690</v>
      </c>
      <c r="U76" s="220">
        <f t="shared" si="21"/>
        <v>216402690</v>
      </c>
      <c r="V76" s="223">
        <v>635500</v>
      </c>
      <c r="W76" s="224">
        <v>81831580</v>
      </c>
      <c r="X76" s="220">
        <f t="shared" si="22"/>
        <v>82467080</v>
      </c>
      <c r="Y76" s="223">
        <f t="shared" si="23"/>
        <v>142251200</v>
      </c>
      <c r="Z76" s="222">
        <f t="shared" si="23"/>
        <v>1449508220</v>
      </c>
      <c r="AA76" s="220">
        <f t="shared" si="24"/>
        <v>1591759420</v>
      </c>
      <c r="AB76" s="132">
        <f t="shared" si="25"/>
        <v>9.0651199036095535E-3</v>
      </c>
      <c r="AC76" s="132">
        <f t="shared" si="26"/>
        <v>2.0561945221596364E-2</v>
      </c>
      <c r="AD76" s="132">
        <f t="shared" si="27"/>
        <v>0.2585874000984395</v>
      </c>
      <c r="AE76" s="132">
        <f t="shared" si="28"/>
        <v>0.28942682179949025</v>
      </c>
      <c r="AF76" s="132">
        <f t="shared" si="29"/>
        <v>0.23459807135930127</v>
      </c>
      <c r="AG76" s="132">
        <f t="shared" si="30"/>
        <v>0.13595188272860984</v>
      </c>
      <c r="AH76" s="132">
        <f t="shared" si="31"/>
        <v>5.1808758888953206E-2</v>
      </c>
    </row>
    <row r="77" spans="2:34" ht="13.5" customHeight="1">
      <c r="B77" s="237">
        <v>72</v>
      </c>
      <c r="C77" s="238" t="s">
        <v>32</v>
      </c>
      <c r="D77" s="223">
        <v>0</v>
      </c>
      <c r="E77" s="224">
        <v>0</v>
      </c>
      <c r="F77" s="220">
        <f t="shared" si="16"/>
        <v>0</v>
      </c>
      <c r="G77" s="223">
        <v>0</v>
      </c>
      <c r="H77" s="224">
        <v>2743670</v>
      </c>
      <c r="I77" s="220">
        <f t="shared" si="17"/>
        <v>2743670</v>
      </c>
      <c r="J77" s="223">
        <v>14586120</v>
      </c>
      <c r="K77" s="224">
        <v>191134900</v>
      </c>
      <c r="L77" s="220">
        <f t="shared" si="18"/>
        <v>205721020</v>
      </c>
      <c r="M77" s="223">
        <v>13804450</v>
      </c>
      <c r="N77" s="224">
        <v>151049790</v>
      </c>
      <c r="O77" s="220">
        <f t="shared" si="19"/>
        <v>164854240</v>
      </c>
      <c r="P77" s="223">
        <v>14310380</v>
      </c>
      <c r="Q77" s="224">
        <v>128208900</v>
      </c>
      <c r="R77" s="220">
        <f t="shared" si="20"/>
        <v>142519280</v>
      </c>
      <c r="S77" s="223">
        <v>0</v>
      </c>
      <c r="T77" s="224">
        <v>92935370</v>
      </c>
      <c r="U77" s="220">
        <f t="shared" si="21"/>
        <v>92935370</v>
      </c>
      <c r="V77" s="223">
        <v>0</v>
      </c>
      <c r="W77" s="224">
        <v>34769530</v>
      </c>
      <c r="X77" s="220">
        <f t="shared" si="22"/>
        <v>34769530</v>
      </c>
      <c r="Y77" s="223">
        <f t="shared" si="23"/>
        <v>42700950</v>
      </c>
      <c r="Z77" s="222">
        <f t="shared" si="23"/>
        <v>600842160</v>
      </c>
      <c r="AA77" s="220">
        <f t="shared" si="24"/>
        <v>643543110</v>
      </c>
      <c r="AB77" s="132">
        <f t="shared" si="25"/>
        <v>0</v>
      </c>
      <c r="AC77" s="132">
        <f t="shared" si="26"/>
        <v>4.2633818268989002E-3</v>
      </c>
      <c r="AD77" s="132">
        <f t="shared" si="27"/>
        <v>0.3196693691585013</v>
      </c>
      <c r="AE77" s="132">
        <f t="shared" si="28"/>
        <v>0.25616658377400697</v>
      </c>
      <c r="AF77" s="132">
        <f t="shared" si="29"/>
        <v>0.2214603463006542</v>
      </c>
      <c r="AG77" s="132">
        <f t="shared" si="30"/>
        <v>0.14441203480525183</v>
      </c>
      <c r="AH77" s="132">
        <f t="shared" si="31"/>
        <v>5.4028284134686799E-2</v>
      </c>
    </row>
    <row r="78" spans="2:34" ht="13.5" customHeight="1">
      <c r="B78" s="237">
        <v>73</v>
      </c>
      <c r="C78" s="238" t="s">
        <v>33</v>
      </c>
      <c r="D78" s="223">
        <v>0</v>
      </c>
      <c r="E78" s="224">
        <v>0</v>
      </c>
      <c r="F78" s="220">
        <f t="shared" si="16"/>
        <v>0</v>
      </c>
      <c r="G78" s="223">
        <v>0</v>
      </c>
      <c r="H78" s="224">
        <v>0</v>
      </c>
      <c r="I78" s="220">
        <f t="shared" si="17"/>
        <v>0</v>
      </c>
      <c r="J78" s="223">
        <v>25184640</v>
      </c>
      <c r="K78" s="224">
        <v>252694150</v>
      </c>
      <c r="L78" s="220">
        <f t="shared" si="18"/>
        <v>277878790</v>
      </c>
      <c r="M78" s="223">
        <v>27887900</v>
      </c>
      <c r="N78" s="224">
        <v>224769420</v>
      </c>
      <c r="O78" s="220">
        <f t="shared" si="19"/>
        <v>252657320</v>
      </c>
      <c r="P78" s="223">
        <v>10359930</v>
      </c>
      <c r="Q78" s="224">
        <v>214916310</v>
      </c>
      <c r="R78" s="220">
        <f t="shared" si="20"/>
        <v>225276240</v>
      </c>
      <c r="S78" s="223">
        <v>0</v>
      </c>
      <c r="T78" s="224">
        <v>126060020</v>
      </c>
      <c r="U78" s="220">
        <f t="shared" si="21"/>
        <v>126060020</v>
      </c>
      <c r="V78" s="223">
        <v>0</v>
      </c>
      <c r="W78" s="224">
        <v>44405740</v>
      </c>
      <c r="X78" s="220">
        <f t="shared" si="22"/>
        <v>44405740</v>
      </c>
      <c r="Y78" s="223">
        <f t="shared" si="23"/>
        <v>63432470</v>
      </c>
      <c r="Z78" s="222">
        <f t="shared" si="23"/>
        <v>862845640</v>
      </c>
      <c r="AA78" s="220">
        <f t="shared" si="24"/>
        <v>926278110</v>
      </c>
      <c r="AB78" s="132">
        <f t="shared" si="25"/>
        <v>0</v>
      </c>
      <c r="AC78" s="132">
        <f t="shared" si="26"/>
        <v>0</v>
      </c>
      <c r="AD78" s="132">
        <f t="shared" si="27"/>
        <v>0.29999498746656122</v>
      </c>
      <c r="AE78" s="132">
        <f t="shared" si="28"/>
        <v>0.27276615659199804</v>
      </c>
      <c r="AF78" s="132">
        <f t="shared" si="29"/>
        <v>0.24320583372093291</v>
      </c>
      <c r="AG78" s="132">
        <f t="shared" si="30"/>
        <v>0.13609305740799596</v>
      </c>
      <c r="AH78" s="132">
        <f t="shared" si="31"/>
        <v>4.7939964812511872E-2</v>
      </c>
    </row>
    <row r="79" spans="2:34" ht="13.5" customHeight="1" thickBot="1">
      <c r="B79" s="237">
        <v>74</v>
      </c>
      <c r="C79" s="238" t="s">
        <v>34</v>
      </c>
      <c r="D79" s="223">
        <v>0</v>
      </c>
      <c r="E79" s="224">
        <v>0</v>
      </c>
      <c r="F79" s="220">
        <f t="shared" si="16"/>
        <v>0</v>
      </c>
      <c r="G79" s="223">
        <v>0</v>
      </c>
      <c r="H79" s="224">
        <v>0</v>
      </c>
      <c r="I79" s="220">
        <f t="shared" si="17"/>
        <v>0</v>
      </c>
      <c r="J79" s="223">
        <v>29205490</v>
      </c>
      <c r="K79" s="224">
        <v>141834780</v>
      </c>
      <c r="L79" s="220">
        <f t="shared" si="18"/>
        <v>171040270</v>
      </c>
      <c r="M79" s="223">
        <v>1597940</v>
      </c>
      <c r="N79" s="224">
        <v>128261160</v>
      </c>
      <c r="O79" s="220">
        <f t="shared" si="19"/>
        <v>129859100</v>
      </c>
      <c r="P79" s="223">
        <v>8240030</v>
      </c>
      <c r="Q79" s="224">
        <v>104746590</v>
      </c>
      <c r="R79" s="220">
        <f t="shared" si="20"/>
        <v>112986620</v>
      </c>
      <c r="S79" s="223">
        <v>0</v>
      </c>
      <c r="T79" s="224">
        <v>36629520</v>
      </c>
      <c r="U79" s="220">
        <f t="shared" si="21"/>
        <v>36629520</v>
      </c>
      <c r="V79" s="223">
        <v>0</v>
      </c>
      <c r="W79" s="224">
        <v>47615260</v>
      </c>
      <c r="X79" s="220">
        <f t="shared" si="22"/>
        <v>47615260</v>
      </c>
      <c r="Y79" s="223">
        <f t="shared" si="23"/>
        <v>39043460</v>
      </c>
      <c r="Z79" s="222">
        <f t="shared" si="23"/>
        <v>459087310</v>
      </c>
      <c r="AA79" s="220">
        <f t="shared" si="24"/>
        <v>498130770</v>
      </c>
      <c r="AB79" s="132">
        <f t="shared" si="25"/>
        <v>0</v>
      </c>
      <c r="AC79" s="132">
        <f t="shared" si="26"/>
        <v>0</v>
      </c>
      <c r="AD79" s="132">
        <f t="shared" si="27"/>
        <v>0.34336419330209211</v>
      </c>
      <c r="AE79" s="132">
        <f t="shared" si="28"/>
        <v>0.26069278956608122</v>
      </c>
      <c r="AF79" s="132">
        <f t="shared" si="29"/>
        <v>0.2268212019907945</v>
      </c>
      <c r="AG79" s="132">
        <f t="shared" si="30"/>
        <v>7.3533943707191587E-2</v>
      </c>
      <c r="AH79" s="132">
        <f t="shared" si="31"/>
        <v>9.5587871433840552E-2</v>
      </c>
    </row>
    <row r="80" spans="2:34" ht="13.5" customHeight="1" thickTop="1">
      <c r="B80" s="309" t="s">
        <v>0</v>
      </c>
      <c r="C80" s="310"/>
      <c r="D80" s="225">
        <f>年齢階層別医療費!C4</f>
        <v>436693710</v>
      </c>
      <c r="E80" s="226">
        <f>年齢階層別医療費!D4</f>
        <v>2401815780</v>
      </c>
      <c r="F80" s="203">
        <f>年齢階層別医療費!E4</f>
        <v>2838509490</v>
      </c>
      <c r="G80" s="225">
        <f>年齢階層別医療費!C5</f>
        <v>695434970</v>
      </c>
      <c r="H80" s="226">
        <f>年齢階層別医療費!D5</f>
        <v>5307889880</v>
      </c>
      <c r="I80" s="203">
        <f>年齢階層別医療費!E5</f>
        <v>6003324850</v>
      </c>
      <c r="J80" s="225">
        <f>年齢階層別医療費!C6</f>
        <v>14803997930</v>
      </c>
      <c r="K80" s="226">
        <f>年齢階層別医療費!D6</f>
        <v>117853954850</v>
      </c>
      <c r="L80" s="203">
        <f>年齢階層別医療費!E6</f>
        <v>132657952780</v>
      </c>
      <c r="M80" s="225">
        <f>年齢階層別医療費!C7</f>
        <v>8880038100</v>
      </c>
      <c r="N80" s="226">
        <f>年齢階層別医療費!D7</f>
        <v>123881644430</v>
      </c>
      <c r="O80" s="203">
        <f>年齢階層別医療費!E7</f>
        <v>132761682530</v>
      </c>
      <c r="P80" s="225">
        <f>年齢階層別医療費!C8</f>
        <v>3706659890</v>
      </c>
      <c r="Q80" s="226">
        <f>年齢階層別医療費!D8</f>
        <v>102623844350</v>
      </c>
      <c r="R80" s="203">
        <f>年齢階層別医療費!E8</f>
        <v>106330504240</v>
      </c>
      <c r="S80" s="225">
        <f>年齢階層別医療費!C9</f>
        <v>687432510</v>
      </c>
      <c r="T80" s="226">
        <f>年齢階層別医療費!D9</f>
        <v>54973322990</v>
      </c>
      <c r="U80" s="203">
        <f>年齢階層別医療費!E9</f>
        <v>55660755500</v>
      </c>
      <c r="V80" s="225">
        <f>年齢階層別医療費!C10</f>
        <v>106009890</v>
      </c>
      <c r="W80" s="226">
        <f>年齢階層別医療費!D10</f>
        <v>20369509490</v>
      </c>
      <c r="X80" s="203">
        <f>年齢階層別医療費!E10</f>
        <v>20475519380</v>
      </c>
      <c r="Y80" s="225">
        <f>年齢階層別医療費!C11</f>
        <v>29316267000</v>
      </c>
      <c r="Z80" s="227">
        <f>年齢階層別医療費!D11</f>
        <v>427411981770</v>
      </c>
      <c r="AA80" s="203">
        <f>年齢階層別医療費!E11</f>
        <v>456728248770</v>
      </c>
      <c r="AB80" s="133">
        <f>IFERROR(F80/$AA80,0)</f>
        <v>6.2148761274221547E-3</v>
      </c>
      <c r="AC80" s="133">
        <f>IFERROR(I80/$AA80,0)</f>
        <v>1.3144194312848743E-2</v>
      </c>
      <c r="AD80" s="133">
        <f>IFERROR(L80/$AA80,0)</f>
        <v>0.29045269947119939</v>
      </c>
      <c r="AE80" s="133">
        <f>IFERROR(O80/$AA80,0)</f>
        <v>0.29067981428242323</v>
      </c>
      <c r="AF80" s="133">
        <f>IFERROR(R80/$AA80,0)</f>
        <v>0.23280912561540745</v>
      </c>
      <c r="AG80" s="133">
        <f>IFERROR(U80/$AA80,0)</f>
        <v>0.12186843193933848</v>
      </c>
      <c r="AH80" s="133">
        <f>IFERROR(X80/$AA80,0)</f>
        <v>4.4830858251360531E-2</v>
      </c>
    </row>
  </sheetData>
  <mergeCells count="20">
    <mergeCell ref="B80:C80"/>
    <mergeCell ref="D4:F4"/>
    <mergeCell ref="V4:X4"/>
    <mergeCell ref="S4:U4"/>
    <mergeCell ref="P4:R4"/>
    <mergeCell ref="M4:O4"/>
    <mergeCell ref="J4:L4"/>
    <mergeCell ref="G4:I4"/>
    <mergeCell ref="B3:B5"/>
    <mergeCell ref="C3:C5"/>
    <mergeCell ref="Y4:AA4"/>
    <mergeCell ref="AB3:AH3"/>
    <mergeCell ref="AB4:AB5"/>
    <mergeCell ref="AC4:AC5"/>
    <mergeCell ref="AD4:AD5"/>
    <mergeCell ref="AE4:AE5"/>
    <mergeCell ref="AF4:AF5"/>
    <mergeCell ref="AG4:AG5"/>
    <mergeCell ref="AH4:AH5"/>
    <mergeCell ref="D3:AA3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1" customWidth="1"/>
    <col min="2" max="2" width="16.625" style="1" customWidth="1"/>
    <col min="3" max="3" width="13.75" style="3" customWidth="1"/>
    <col min="4" max="6" width="13.75" style="1" customWidth="1"/>
    <col min="7" max="8" width="12.75" style="1" customWidth="1"/>
    <col min="9" max="16384" width="9" style="1"/>
  </cols>
  <sheetData>
    <row r="1" spans="1:8" ht="16.5" customHeight="1">
      <c r="A1" s="26" t="s">
        <v>371</v>
      </c>
      <c r="B1" s="6"/>
      <c r="C1" s="6"/>
      <c r="D1" s="6"/>
      <c r="E1" s="6"/>
      <c r="F1" s="6"/>
      <c r="G1" s="6"/>
      <c r="H1" s="6"/>
    </row>
    <row r="2" spans="1:8" ht="16.5" customHeight="1">
      <c r="A2" s="6" t="s">
        <v>356</v>
      </c>
      <c r="B2" s="6"/>
      <c r="C2" s="6"/>
      <c r="D2" s="53"/>
      <c r="E2" s="53"/>
      <c r="F2" s="53"/>
      <c r="G2" s="53"/>
      <c r="H2" s="6"/>
    </row>
    <row r="3" spans="1:8" ht="38.450000000000003" customHeight="1">
      <c r="A3" s="6"/>
      <c r="B3" s="55" t="s">
        <v>84</v>
      </c>
      <c r="C3" s="165" t="s">
        <v>387</v>
      </c>
      <c r="D3" s="56" t="s">
        <v>89</v>
      </c>
      <c r="E3" s="57" t="s">
        <v>90</v>
      </c>
      <c r="F3" s="170" t="s">
        <v>388</v>
      </c>
      <c r="G3" s="168" t="s">
        <v>381</v>
      </c>
      <c r="H3" s="169" t="s">
        <v>701</v>
      </c>
    </row>
    <row r="4" spans="1:8" ht="20.25" customHeight="1">
      <c r="A4" s="6"/>
      <c r="B4" s="58" t="s">
        <v>349</v>
      </c>
      <c r="C4" s="199">
        <f>地区別_患者数!D14</f>
        <v>4073</v>
      </c>
      <c r="D4" s="127">
        <v>130</v>
      </c>
      <c r="E4" s="128">
        <v>812</v>
      </c>
      <c r="F4" s="127">
        <v>891</v>
      </c>
      <c r="G4" s="166">
        <v>4.4300367429534575E-3</v>
      </c>
      <c r="H4" s="129">
        <f t="shared" ref="H4:H11" si="0">IFERROR(F4/C4,0)</f>
        <v>0.21875767247728947</v>
      </c>
    </row>
    <row r="5" spans="1:8" ht="20.25" customHeight="1">
      <c r="A5" s="6"/>
      <c r="B5" s="58" t="s">
        <v>350</v>
      </c>
      <c r="C5" s="199">
        <f>地区別_患者数!I14</f>
        <v>8246</v>
      </c>
      <c r="D5" s="127">
        <v>279</v>
      </c>
      <c r="E5" s="128">
        <v>1854</v>
      </c>
      <c r="F5" s="127">
        <v>2017</v>
      </c>
      <c r="G5" s="166">
        <v>1.0028489461882293E-2</v>
      </c>
      <c r="H5" s="129">
        <f t="shared" si="0"/>
        <v>0.24460344409410623</v>
      </c>
    </row>
    <row r="6" spans="1:8" ht="20.25" customHeight="1">
      <c r="A6" s="6"/>
      <c r="B6" s="58" t="s">
        <v>351</v>
      </c>
      <c r="C6" s="199">
        <f>地区別_患者数!N14</f>
        <v>502368</v>
      </c>
      <c r="D6" s="127">
        <v>5538</v>
      </c>
      <c r="E6" s="128">
        <v>54717</v>
      </c>
      <c r="F6" s="127">
        <v>57790</v>
      </c>
      <c r="G6" s="166">
        <v>0.28733089043241333</v>
      </c>
      <c r="H6" s="129">
        <f t="shared" si="0"/>
        <v>0.11503519332441557</v>
      </c>
    </row>
    <row r="7" spans="1:8" ht="20.25" customHeight="1">
      <c r="A7" s="6"/>
      <c r="B7" s="58" t="s">
        <v>352</v>
      </c>
      <c r="C7" s="199">
        <f>地区別_患者数!S14</f>
        <v>364377</v>
      </c>
      <c r="D7" s="127">
        <v>3555</v>
      </c>
      <c r="E7" s="128">
        <v>55595</v>
      </c>
      <c r="F7" s="127">
        <v>57555</v>
      </c>
      <c r="G7" s="166">
        <v>0.286162474456438</v>
      </c>
      <c r="H7" s="129">
        <f t="shared" si="0"/>
        <v>0.15795453609860116</v>
      </c>
    </row>
    <row r="8" spans="1:8" ht="20.25" customHeight="1">
      <c r="A8" s="6"/>
      <c r="B8" s="58" t="s">
        <v>353</v>
      </c>
      <c r="C8" s="199">
        <f>地区別_患者数!X14</f>
        <v>229658</v>
      </c>
      <c r="D8" s="127">
        <v>1560</v>
      </c>
      <c r="E8" s="128">
        <v>46136</v>
      </c>
      <c r="F8" s="127">
        <v>47013</v>
      </c>
      <c r="G8" s="166">
        <v>0.23374783097247012</v>
      </c>
      <c r="H8" s="129">
        <f t="shared" si="0"/>
        <v>0.2047087408233112</v>
      </c>
    </row>
    <row r="9" spans="1:8" ht="20.25" customHeight="1">
      <c r="A9" s="6"/>
      <c r="B9" s="58" t="s">
        <v>354</v>
      </c>
      <c r="C9" s="199">
        <f>地区別_患者数!AC14</f>
        <v>105915</v>
      </c>
      <c r="D9" s="127">
        <v>336</v>
      </c>
      <c r="E9" s="128">
        <v>25665</v>
      </c>
      <c r="F9" s="127">
        <v>25884</v>
      </c>
      <c r="G9" s="166">
        <v>0.12869480477509235</v>
      </c>
      <c r="H9" s="129">
        <f t="shared" si="0"/>
        <v>0.24438464806684607</v>
      </c>
    </row>
    <row r="10" spans="1:8" ht="20.25" customHeight="1" thickBot="1">
      <c r="A10" s="6"/>
      <c r="B10" s="58" t="s">
        <v>355</v>
      </c>
      <c r="C10" s="199">
        <f>地区別_患者数!AH14</f>
        <v>38029</v>
      </c>
      <c r="D10" s="127">
        <v>59</v>
      </c>
      <c r="E10" s="128">
        <v>9939</v>
      </c>
      <c r="F10" s="127">
        <v>9977</v>
      </c>
      <c r="G10" s="166">
        <v>4.960547315875044E-2</v>
      </c>
      <c r="H10" s="201">
        <f t="shared" si="0"/>
        <v>0.26235241526203684</v>
      </c>
    </row>
    <row r="11" spans="1:8" ht="20.25" customHeight="1" thickTop="1">
      <c r="A11" s="6"/>
      <c r="B11" s="59" t="s">
        <v>88</v>
      </c>
      <c r="C11" s="200">
        <f>地区別_患者数!AM14</f>
        <v>1252666</v>
      </c>
      <c r="D11" s="130">
        <v>11457</v>
      </c>
      <c r="E11" s="131">
        <v>194718</v>
      </c>
      <c r="F11" s="130">
        <v>201127</v>
      </c>
      <c r="G11" s="167"/>
      <c r="H11" s="202">
        <f t="shared" si="0"/>
        <v>0.16055915942477883</v>
      </c>
    </row>
    <row r="12" spans="1:8" s="6" customFormat="1" ht="13.5">
      <c r="B12" s="23" t="s">
        <v>377</v>
      </c>
      <c r="C12" s="23"/>
      <c r="D12" s="11"/>
      <c r="E12" s="11"/>
      <c r="F12" s="11"/>
      <c r="G12" s="11"/>
      <c r="H12" s="11"/>
    </row>
    <row r="13" spans="1:8" s="6" customFormat="1" ht="13.5">
      <c r="B13" s="23" t="s">
        <v>384</v>
      </c>
      <c r="C13" s="23"/>
      <c r="D13" s="11"/>
      <c r="E13" s="11"/>
      <c r="F13" s="11"/>
      <c r="G13" s="11"/>
      <c r="H13" s="11"/>
    </row>
    <row r="14" spans="1:8" s="6" customFormat="1" ht="13.5">
      <c r="B14" s="54" t="s">
        <v>335</v>
      </c>
      <c r="C14" s="54"/>
      <c r="D14" s="53"/>
      <c r="E14" s="53"/>
      <c r="F14" s="53"/>
      <c r="G14" s="53"/>
      <c r="H14" s="53"/>
    </row>
    <row r="15" spans="1:8" s="6" customFormat="1" ht="13.5">
      <c r="B15" s="23" t="s">
        <v>385</v>
      </c>
      <c r="C15" s="23"/>
      <c r="D15" s="162"/>
      <c r="E15" s="162"/>
      <c r="F15" s="162"/>
      <c r="G15" s="162"/>
      <c r="H15" s="162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X14"/>
  <sheetViews>
    <sheetView showGridLines="0" zoomScaleNormal="100" zoomScaleSheetLayoutView="100" workbookViewId="0"/>
  </sheetViews>
  <sheetFormatPr defaultColWidth="9" defaultRowHeight="13.5"/>
  <cols>
    <col min="1" max="1" width="4.625" style="47" customWidth="1"/>
    <col min="2" max="2" width="7.75" style="47" customWidth="1"/>
    <col min="3" max="3" width="29.75" style="47" customWidth="1"/>
    <col min="4" max="4" width="9.75" style="47" customWidth="1"/>
    <col min="5" max="8" width="8.75" style="47" customWidth="1"/>
    <col min="9" max="9" width="9.75" style="47" customWidth="1"/>
    <col min="10" max="13" width="8.75" style="47" customWidth="1"/>
    <col min="14" max="14" width="9.75" style="47" customWidth="1"/>
    <col min="15" max="18" width="8.75" style="47" customWidth="1"/>
    <col min="19" max="19" width="9.75" style="47" customWidth="1"/>
    <col min="20" max="23" width="8.75" style="47" customWidth="1"/>
    <col min="24" max="24" width="9.75" style="47" customWidth="1"/>
    <col min="25" max="28" width="8.75" style="47" customWidth="1"/>
    <col min="29" max="29" width="9.75" style="47" customWidth="1"/>
    <col min="30" max="33" width="8.75" style="47" customWidth="1"/>
    <col min="34" max="34" width="9.75" style="47" customWidth="1"/>
    <col min="35" max="38" width="8.75" style="47" customWidth="1"/>
    <col min="39" max="39" width="9.75" style="47" customWidth="1"/>
    <col min="40" max="43" width="8.75" style="47" customWidth="1"/>
    <col min="44" max="50" width="7.75" style="47" customWidth="1"/>
    <col min="51" max="16384" width="9" style="47"/>
  </cols>
  <sheetData>
    <row r="1" spans="1:50" ht="16.5" customHeight="1">
      <c r="A1" s="239" t="s">
        <v>390</v>
      </c>
    </row>
    <row r="2" spans="1:50" ht="16.5" customHeight="1">
      <c r="A2" s="239" t="s">
        <v>389</v>
      </c>
      <c r="E2" s="41"/>
    </row>
    <row r="3" spans="1:50" ht="16.5" customHeight="1">
      <c r="B3" s="311"/>
      <c r="C3" s="314" t="s">
        <v>114</v>
      </c>
      <c r="D3" s="304" t="s">
        <v>65</v>
      </c>
      <c r="E3" s="305"/>
      <c r="F3" s="305"/>
      <c r="G3" s="305"/>
      <c r="H3" s="306"/>
      <c r="I3" s="304" t="s">
        <v>66</v>
      </c>
      <c r="J3" s="305"/>
      <c r="K3" s="305"/>
      <c r="L3" s="305"/>
      <c r="M3" s="306"/>
      <c r="N3" s="304" t="s">
        <v>67</v>
      </c>
      <c r="O3" s="305"/>
      <c r="P3" s="305"/>
      <c r="Q3" s="305"/>
      <c r="R3" s="306"/>
      <c r="S3" s="304" t="s">
        <v>68</v>
      </c>
      <c r="T3" s="305"/>
      <c r="U3" s="305"/>
      <c r="V3" s="305"/>
      <c r="W3" s="306"/>
      <c r="X3" s="319" t="s">
        <v>69</v>
      </c>
      <c r="Y3" s="319"/>
      <c r="Z3" s="319"/>
      <c r="AA3" s="319"/>
      <c r="AB3" s="319"/>
      <c r="AC3" s="319" t="s">
        <v>70</v>
      </c>
      <c r="AD3" s="319"/>
      <c r="AE3" s="319"/>
      <c r="AF3" s="319"/>
      <c r="AG3" s="319"/>
      <c r="AH3" s="304" t="s">
        <v>71</v>
      </c>
      <c r="AI3" s="305"/>
      <c r="AJ3" s="305"/>
      <c r="AK3" s="305"/>
      <c r="AL3" s="306"/>
      <c r="AM3" s="304" t="s">
        <v>106</v>
      </c>
      <c r="AN3" s="305"/>
      <c r="AO3" s="305"/>
      <c r="AP3" s="305"/>
      <c r="AQ3" s="306"/>
      <c r="AR3" s="304" t="s">
        <v>138</v>
      </c>
      <c r="AS3" s="305"/>
      <c r="AT3" s="305"/>
      <c r="AU3" s="305"/>
      <c r="AV3" s="305"/>
      <c r="AW3" s="305"/>
      <c r="AX3" s="306"/>
    </row>
    <row r="4" spans="1:50" ht="13.5" customHeight="1">
      <c r="B4" s="312"/>
      <c r="C4" s="315"/>
      <c r="D4" s="317" t="s">
        <v>387</v>
      </c>
      <c r="E4" s="304" t="s">
        <v>107</v>
      </c>
      <c r="F4" s="305"/>
      <c r="G4" s="305"/>
      <c r="H4" s="317" t="s">
        <v>702</v>
      </c>
      <c r="I4" s="317" t="s">
        <v>387</v>
      </c>
      <c r="J4" s="304" t="s">
        <v>107</v>
      </c>
      <c r="K4" s="305"/>
      <c r="L4" s="305"/>
      <c r="M4" s="317" t="s">
        <v>703</v>
      </c>
      <c r="N4" s="317" t="s">
        <v>387</v>
      </c>
      <c r="O4" s="304" t="s">
        <v>107</v>
      </c>
      <c r="P4" s="305"/>
      <c r="Q4" s="305"/>
      <c r="R4" s="317" t="s">
        <v>702</v>
      </c>
      <c r="S4" s="317" t="s">
        <v>387</v>
      </c>
      <c r="T4" s="304" t="s">
        <v>107</v>
      </c>
      <c r="U4" s="305"/>
      <c r="V4" s="305"/>
      <c r="W4" s="317" t="s">
        <v>702</v>
      </c>
      <c r="X4" s="317" t="s">
        <v>387</v>
      </c>
      <c r="Y4" s="304" t="s">
        <v>107</v>
      </c>
      <c r="Z4" s="305"/>
      <c r="AA4" s="305"/>
      <c r="AB4" s="317" t="s">
        <v>702</v>
      </c>
      <c r="AC4" s="317" t="s">
        <v>387</v>
      </c>
      <c r="AD4" s="304" t="s">
        <v>107</v>
      </c>
      <c r="AE4" s="305"/>
      <c r="AF4" s="305"/>
      <c r="AG4" s="317" t="s">
        <v>702</v>
      </c>
      <c r="AH4" s="317" t="s">
        <v>387</v>
      </c>
      <c r="AI4" s="304" t="s">
        <v>107</v>
      </c>
      <c r="AJ4" s="305"/>
      <c r="AK4" s="305"/>
      <c r="AL4" s="317" t="s">
        <v>702</v>
      </c>
      <c r="AM4" s="317" t="s">
        <v>387</v>
      </c>
      <c r="AN4" s="304" t="s">
        <v>107</v>
      </c>
      <c r="AO4" s="305"/>
      <c r="AP4" s="305"/>
      <c r="AQ4" s="317" t="s">
        <v>702</v>
      </c>
      <c r="AR4" s="307" t="s">
        <v>65</v>
      </c>
      <c r="AS4" s="307" t="s">
        <v>66</v>
      </c>
      <c r="AT4" s="307" t="s">
        <v>67</v>
      </c>
      <c r="AU4" s="307" t="s">
        <v>68</v>
      </c>
      <c r="AV4" s="307" t="s">
        <v>69</v>
      </c>
      <c r="AW4" s="307" t="s">
        <v>70</v>
      </c>
      <c r="AX4" s="307" t="s">
        <v>71</v>
      </c>
    </row>
    <row r="5" spans="1:50" ht="40.15" customHeight="1">
      <c r="B5" s="313"/>
      <c r="C5" s="316"/>
      <c r="D5" s="318"/>
      <c r="E5" s="245" t="s">
        <v>105</v>
      </c>
      <c r="F5" s="246" t="s">
        <v>103</v>
      </c>
      <c r="G5" s="249" t="s">
        <v>382</v>
      </c>
      <c r="H5" s="318"/>
      <c r="I5" s="318"/>
      <c r="J5" s="245" t="s">
        <v>105</v>
      </c>
      <c r="K5" s="246" t="s">
        <v>103</v>
      </c>
      <c r="L5" s="250" t="s">
        <v>382</v>
      </c>
      <c r="M5" s="318"/>
      <c r="N5" s="318"/>
      <c r="O5" s="245" t="s">
        <v>105</v>
      </c>
      <c r="P5" s="246" t="s">
        <v>103</v>
      </c>
      <c r="Q5" s="250" t="s">
        <v>382</v>
      </c>
      <c r="R5" s="318"/>
      <c r="S5" s="318"/>
      <c r="T5" s="245" t="s">
        <v>105</v>
      </c>
      <c r="U5" s="246" t="s">
        <v>103</v>
      </c>
      <c r="V5" s="250" t="s">
        <v>382</v>
      </c>
      <c r="W5" s="318"/>
      <c r="X5" s="318"/>
      <c r="Y5" s="245" t="s">
        <v>105</v>
      </c>
      <c r="Z5" s="246" t="s">
        <v>103</v>
      </c>
      <c r="AA5" s="250" t="s">
        <v>382</v>
      </c>
      <c r="AB5" s="318"/>
      <c r="AC5" s="318"/>
      <c r="AD5" s="245" t="s">
        <v>105</v>
      </c>
      <c r="AE5" s="246" t="s">
        <v>103</v>
      </c>
      <c r="AF5" s="250" t="s">
        <v>382</v>
      </c>
      <c r="AG5" s="318"/>
      <c r="AH5" s="318"/>
      <c r="AI5" s="245" t="s">
        <v>105</v>
      </c>
      <c r="AJ5" s="246" t="s">
        <v>103</v>
      </c>
      <c r="AK5" s="250" t="s">
        <v>382</v>
      </c>
      <c r="AL5" s="318"/>
      <c r="AM5" s="318"/>
      <c r="AN5" s="265" t="s">
        <v>105</v>
      </c>
      <c r="AO5" s="253" t="s">
        <v>103</v>
      </c>
      <c r="AP5" s="251" t="s">
        <v>382</v>
      </c>
      <c r="AQ5" s="318"/>
      <c r="AR5" s="308"/>
      <c r="AS5" s="308"/>
      <c r="AT5" s="308"/>
      <c r="AU5" s="308"/>
      <c r="AV5" s="308"/>
      <c r="AW5" s="308"/>
      <c r="AX5" s="308"/>
    </row>
    <row r="6" spans="1:50">
      <c r="B6" s="237">
        <v>1</v>
      </c>
      <c r="C6" s="28" t="s">
        <v>1</v>
      </c>
      <c r="D6" s="177">
        <v>139</v>
      </c>
      <c r="E6" s="223">
        <v>3</v>
      </c>
      <c r="F6" s="224">
        <v>25</v>
      </c>
      <c r="G6" s="220">
        <v>28</v>
      </c>
      <c r="H6" s="171">
        <f t="shared" ref="H6:H14" si="0">IFERROR(G6/D6,0)</f>
        <v>0.20143884892086331</v>
      </c>
      <c r="I6" s="177">
        <v>318</v>
      </c>
      <c r="J6" s="223">
        <v>5</v>
      </c>
      <c r="K6" s="224">
        <v>72</v>
      </c>
      <c r="L6" s="220">
        <v>75</v>
      </c>
      <c r="M6" s="171">
        <f t="shared" ref="M6:M14" si="1">IFERROR(L6/I6,0)</f>
        <v>0.23584905660377359</v>
      </c>
      <c r="N6" s="177">
        <v>56881</v>
      </c>
      <c r="O6" s="223">
        <v>630</v>
      </c>
      <c r="P6" s="224">
        <v>5499</v>
      </c>
      <c r="Q6" s="220">
        <v>5853</v>
      </c>
      <c r="R6" s="171">
        <f t="shared" ref="R6:R14" si="2">IFERROR(Q6/N6,0)</f>
        <v>0.10289903482709517</v>
      </c>
      <c r="S6" s="177">
        <v>43155</v>
      </c>
      <c r="T6" s="223">
        <v>408</v>
      </c>
      <c r="U6" s="224">
        <v>6041</v>
      </c>
      <c r="V6" s="220">
        <v>6255</v>
      </c>
      <c r="W6" s="171">
        <f t="shared" ref="W6:W14" si="3">IFERROR(V6/S6,0)</f>
        <v>0.14494264859228362</v>
      </c>
      <c r="X6" s="177">
        <v>27997</v>
      </c>
      <c r="Y6" s="223">
        <v>198</v>
      </c>
      <c r="Z6" s="224">
        <v>5189</v>
      </c>
      <c r="AA6" s="220">
        <v>5302</v>
      </c>
      <c r="AB6" s="126">
        <f t="shared" ref="AB6:AB14" si="4">IFERROR(AA6/X6,0)</f>
        <v>0.18937743329642462</v>
      </c>
      <c r="AC6" s="240">
        <v>13461</v>
      </c>
      <c r="AD6" s="223">
        <v>34</v>
      </c>
      <c r="AE6" s="224">
        <v>2960</v>
      </c>
      <c r="AF6" s="220">
        <v>2979</v>
      </c>
      <c r="AG6" s="171">
        <f t="shared" ref="AG6:AG14" si="5">IFERROR(AF6/AC6,0)</f>
        <v>0.22130599509694673</v>
      </c>
      <c r="AH6" s="177">
        <v>4909</v>
      </c>
      <c r="AI6" s="223">
        <v>8</v>
      </c>
      <c r="AJ6" s="224">
        <v>1123</v>
      </c>
      <c r="AK6" s="220">
        <v>1127</v>
      </c>
      <c r="AL6" s="171">
        <f t="shared" ref="AL6:AL14" si="6">IFERROR(AK6/AH6,0)</f>
        <v>0.22957832552454674</v>
      </c>
      <c r="AM6" s="177">
        <v>146860</v>
      </c>
      <c r="AN6" s="221">
        <f t="shared" ref="AN6:AP13" si="7">SUM(E6,J6,O6,T6,Y6,AD6,AI6)</f>
        <v>1286</v>
      </c>
      <c r="AO6" s="228">
        <f t="shared" si="7"/>
        <v>20909</v>
      </c>
      <c r="AP6" s="221">
        <f t="shared" si="7"/>
        <v>21619</v>
      </c>
      <c r="AQ6" s="171">
        <f t="shared" ref="AQ6:AQ14" si="8">IFERROR(AP6/AM6,0)</f>
        <v>0.14720822552090426</v>
      </c>
      <c r="AR6" s="132">
        <f t="shared" ref="AR6:AR13" si="9">IFERROR(G6/$AP6,0)</f>
        <v>1.2951570377908322E-3</v>
      </c>
      <c r="AS6" s="132">
        <f t="shared" ref="AS6:AS13" si="10">IFERROR(L6/$AP6,0)</f>
        <v>3.469170636939729E-3</v>
      </c>
      <c r="AT6" s="132">
        <f t="shared" ref="AT6:AT13" si="11">IFERROR(Q6/$AP6,0)</f>
        <v>0.27073407650677644</v>
      </c>
      <c r="AU6" s="132">
        <f t="shared" ref="AU6:AU13" si="12">IFERROR(V6/$AP6,0)</f>
        <v>0.2893288311207734</v>
      </c>
      <c r="AV6" s="132">
        <f t="shared" ref="AV6:AV13" si="13">IFERROR(AA6/$AP6,0)</f>
        <v>0.24524723622739258</v>
      </c>
      <c r="AW6" s="132">
        <f t="shared" ref="AW6:AW13" si="14">IFERROR(AF6/$AP6,0)</f>
        <v>0.13779545769924603</v>
      </c>
      <c r="AX6" s="132">
        <f t="shared" ref="AX6:AX13" si="15">IFERROR(AK6/$AP6,0)</f>
        <v>5.2130070771080991E-2</v>
      </c>
    </row>
    <row r="7" spans="1:50" ht="13.5" customHeight="1">
      <c r="B7" s="237">
        <v>2</v>
      </c>
      <c r="C7" s="28" t="s">
        <v>8</v>
      </c>
      <c r="D7" s="177">
        <v>243</v>
      </c>
      <c r="E7" s="223">
        <v>3</v>
      </c>
      <c r="F7" s="224">
        <v>44</v>
      </c>
      <c r="G7" s="220">
        <v>45</v>
      </c>
      <c r="H7" s="171">
        <f t="shared" si="0"/>
        <v>0.18518518518518517</v>
      </c>
      <c r="I7" s="177">
        <v>469</v>
      </c>
      <c r="J7" s="223">
        <v>13</v>
      </c>
      <c r="K7" s="224">
        <v>111</v>
      </c>
      <c r="L7" s="220">
        <v>121</v>
      </c>
      <c r="M7" s="171">
        <f t="shared" si="1"/>
        <v>0.25799573560767591</v>
      </c>
      <c r="N7" s="177">
        <v>45765</v>
      </c>
      <c r="O7" s="223">
        <v>475</v>
      </c>
      <c r="P7" s="224">
        <v>4926</v>
      </c>
      <c r="Q7" s="220">
        <v>5196</v>
      </c>
      <c r="R7" s="171">
        <f t="shared" si="2"/>
        <v>0.11353654539495248</v>
      </c>
      <c r="S7" s="177">
        <v>31595</v>
      </c>
      <c r="T7" s="223">
        <v>300</v>
      </c>
      <c r="U7" s="224">
        <v>4823</v>
      </c>
      <c r="V7" s="220">
        <v>5001</v>
      </c>
      <c r="W7" s="171">
        <f t="shared" si="3"/>
        <v>0.15828453869283116</v>
      </c>
      <c r="X7" s="177">
        <v>19277</v>
      </c>
      <c r="Y7" s="223">
        <v>110</v>
      </c>
      <c r="Z7" s="224">
        <v>3920</v>
      </c>
      <c r="AA7" s="220">
        <v>3984</v>
      </c>
      <c r="AB7" s="126">
        <f t="shared" si="4"/>
        <v>0.20667116252528919</v>
      </c>
      <c r="AC7" s="240">
        <v>8855</v>
      </c>
      <c r="AD7" s="223">
        <v>27</v>
      </c>
      <c r="AE7" s="224">
        <v>2188</v>
      </c>
      <c r="AF7" s="220">
        <v>2210</v>
      </c>
      <c r="AG7" s="171">
        <f t="shared" si="5"/>
        <v>0.24957651044607565</v>
      </c>
      <c r="AH7" s="177">
        <v>3121</v>
      </c>
      <c r="AI7" s="223">
        <v>3</v>
      </c>
      <c r="AJ7" s="224">
        <v>884</v>
      </c>
      <c r="AK7" s="220">
        <v>885</v>
      </c>
      <c r="AL7" s="171">
        <f t="shared" si="6"/>
        <v>0.2835629605895546</v>
      </c>
      <c r="AM7" s="177">
        <v>109325</v>
      </c>
      <c r="AN7" s="223">
        <f t="shared" si="7"/>
        <v>931</v>
      </c>
      <c r="AO7" s="222">
        <f t="shared" si="7"/>
        <v>16896</v>
      </c>
      <c r="AP7" s="223">
        <f t="shared" si="7"/>
        <v>17442</v>
      </c>
      <c r="AQ7" s="171">
        <f t="shared" si="8"/>
        <v>0.15954264806768809</v>
      </c>
      <c r="AR7" s="132">
        <f t="shared" si="9"/>
        <v>2.5799793601651187E-3</v>
      </c>
      <c r="AS7" s="132">
        <f t="shared" si="10"/>
        <v>6.9372778351106529E-3</v>
      </c>
      <c r="AT7" s="132">
        <f t="shared" si="11"/>
        <v>0.29790161678706573</v>
      </c>
      <c r="AU7" s="132">
        <f t="shared" si="12"/>
        <v>0.28672170622635018</v>
      </c>
      <c r="AV7" s="132">
        <f t="shared" si="13"/>
        <v>0.22841417268661851</v>
      </c>
      <c r="AW7" s="132">
        <f t="shared" si="14"/>
        <v>0.12670565302144249</v>
      </c>
      <c r="AX7" s="132">
        <f t="shared" si="15"/>
        <v>5.0739594083247332E-2</v>
      </c>
    </row>
    <row r="8" spans="1:50">
      <c r="B8" s="237">
        <v>3</v>
      </c>
      <c r="C8" s="28" t="s">
        <v>13</v>
      </c>
      <c r="D8" s="177">
        <v>437</v>
      </c>
      <c r="E8" s="223">
        <v>12</v>
      </c>
      <c r="F8" s="224">
        <v>95</v>
      </c>
      <c r="G8" s="220">
        <v>102</v>
      </c>
      <c r="H8" s="171">
        <f t="shared" si="0"/>
        <v>0.23340961098398169</v>
      </c>
      <c r="I8" s="177">
        <v>1105</v>
      </c>
      <c r="J8" s="223">
        <v>42</v>
      </c>
      <c r="K8" s="224">
        <v>236</v>
      </c>
      <c r="L8" s="220">
        <v>257</v>
      </c>
      <c r="M8" s="171">
        <f t="shared" si="1"/>
        <v>0.232579185520362</v>
      </c>
      <c r="N8" s="177">
        <v>75377</v>
      </c>
      <c r="O8" s="223">
        <v>791</v>
      </c>
      <c r="P8" s="224">
        <v>8136</v>
      </c>
      <c r="Q8" s="220">
        <v>8585</v>
      </c>
      <c r="R8" s="171">
        <f t="shared" si="2"/>
        <v>0.11389415869562333</v>
      </c>
      <c r="S8" s="177">
        <v>51307</v>
      </c>
      <c r="T8" s="223">
        <v>496</v>
      </c>
      <c r="U8" s="224">
        <v>7622</v>
      </c>
      <c r="V8" s="220">
        <v>7892</v>
      </c>
      <c r="W8" s="171">
        <f t="shared" si="3"/>
        <v>0.15381916697526654</v>
      </c>
      <c r="X8" s="177">
        <v>29267</v>
      </c>
      <c r="Y8" s="223">
        <v>213</v>
      </c>
      <c r="Z8" s="224">
        <v>5598</v>
      </c>
      <c r="AA8" s="220">
        <v>5717</v>
      </c>
      <c r="AB8" s="126">
        <f t="shared" si="4"/>
        <v>0.1953394608261865</v>
      </c>
      <c r="AC8" s="240">
        <v>12690</v>
      </c>
      <c r="AD8" s="223">
        <v>49</v>
      </c>
      <c r="AE8" s="224">
        <v>3039</v>
      </c>
      <c r="AF8" s="220">
        <v>3064</v>
      </c>
      <c r="AG8" s="171">
        <f t="shared" si="5"/>
        <v>0.24144996059889676</v>
      </c>
      <c r="AH8" s="177">
        <v>4423</v>
      </c>
      <c r="AI8" s="223">
        <v>9</v>
      </c>
      <c r="AJ8" s="224">
        <v>1085</v>
      </c>
      <c r="AK8" s="220">
        <v>1090</v>
      </c>
      <c r="AL8" s="171">
        <f t="shared" si="6"/>
        <v>0.24643906850553923</v>
      </c>
      <c r="AM8" s="177">
        <v>174606</v>
      </c>
      <c r="AN8" s="223">
        <f t="shared" si="7"/>
        <v>1612</v>
      </c>
      <c r="AO8" s="222">
        <f t="shared" si="7"/>
        <v>25811</v>
      </c>
      <c r="AP8" s="223">
        <f t="shared" si="7"/>
        <v>26707</v>
      </c>
      <c r="AQ8" s="171">
        <f t="shared" si="8"/>
        <v>0.1529557976243657</v>
      </c>
      <c r="AR8" s="132">
        <f t="shared" si="9"/>
        <v>3.8192234245703373E-3</v>
      </c>
      <c r="AS8" s="132">
        <f t="shared" si="10"/>
        <v>9.6229452952409488E-3</v>
      </c>
      <c r="AT8" s="132">
        <f t="shared" si="11"/>
        <v>0.32145130490133672</v>
      </c>
      <c r="AU8" s="132">
        <f t="shared" si="12"/>
        <v>0.29550305163440299</v>
      </c>
      <c r="AV8" s="132">
        <f t="shared" si="13"/>
        <v>0.21406372861047665</v>
      </c>
      <c r="AW8" s="132">
        <f t="shared" si="14"/>
        <v>0.11472647620474033</v>
      </c>
      <c r="AX8" s="132">
        <f t="shared" si="15"/>
        <v>4.0813269929232038E-2</v>
      </c>
    </row>
    <row r="9" spans="1:50">
      <c r="B9" s="237">
        <v>4</v>
      </c>
      <c r="C9" s="28" t="s">
        <v>21</v>
      </c>
      <c r="D9" s="177">
        <v>161</v>
      </c>
      <c r="E9" s="223">
        <v>6</v>
      </c>
      <c r="F9" s="224">
        <v>44</v>
      </c>
      <c r="G9" s="220">
        <v>47</v>
      </c>
      <c r="H9" s="171">
        <f t="shared" si="0"/>
        <v>0.29192546583850931</v>
      </c>
      <c r="I9" s="177">
        <v>334</v>
      </c>
      <c r="J9" s="223">
        <v>12</v>
      </c>
      <c r="K9" s="224">
        <v>72</v>
      </c>
      <c r="L9" s="220">
        <v>78</v>
      </c>
      <c r="M9" s="171">
        <f t="shared" si="1"/>
        <v>0.23353293413173654</v>
      </c>
      <c r="N9" s="177">
        <v>51981</v>
      </c>
      <c r="O9" s="223">
        <v>591</v>
      </c>
      <c r="P9" s="224">
        <v>5654</v>
      </c>
      <c r="Q9" s="220">
        <v>5985</v>
      </c>
      <c r="R9" s="171">
        <f t="shared" si="2"/>
        <v>0.11513822358169332</v>
      </c>
      <c r="S9" s="177">
        <v>37338</v>
      </c>
      <c r="T9" s="223">
        <v>388</v>
      </c>
      <c r="U9" s="224">
        <v>5495</v>
      </c>
      <c r="V9" s="220">
        <v>5722</v>
      </c>
      <c r="W9" s="171">
        <f t="shared" si="3"/>
        <v>0.15324870105522523</v>
      </c>
      <c r="X9" s="177">
        <v>22227</v>
      </c>
      <c r="Y9" s="223">
        <v>144</v>
      </c>
      <c r="Z9" s="224">
        <v>4210</v>
      </c>
      <c r="AA9" s="220">
        <v>4294</v>
      </c>
      <c r="AB9" s="126">
        <f t="shared" si="4"/>
        <v>0.19318846448013677</v>
      </c>
      <c r="AC9" s="240">
        <v>9669</v>
      </c>
      <c r="AD9" s="223">
        <v>36</v>
      </c>
      <c r="AE9" s="224">
        <v>2204</v>
      </c>
      <c r="AF9" s="220">
        <v>2231</v>
      </c>
      <c r="AG9" s="171">
        <f t="shared" si="5"/>
        <v>0.23073740821181093</v>
      </c>
      <c r="AH9" s="177">
        <v>3425</v>
      </c>
      <c r="AI9" s="223">
        <v>4</v>
      </c>
      <c r="AJ9" s="224">
        <v>811</v>
      </c>
      <c r="AK9" s="220">
        <v>814</v>
      </c>
      <c r="AL9" s="171">
        <f t="shared" si="6"/>
        <v>0.23766423357664235</v>
      </c>
      <c r="AM9" s="177">
        <v>125135</v>
      </c>
      <c r="AN9" s="223">
        <f t="shared" si="7"/>
        <v>1181</v>
      </c>
      <c r="AO9" s="222">
        <f t="shared" si="7"/>
        <v>18490</v>
      </c>
      <c r="AP9" s="223">
        <f t="shared" si="7"/>
        <v>19171</v>
      </c>
      <c r="AQ9" s="171">
        <f t="shared" si="8"/>
        <v>0.15320254125544411</v>
      </c>
      <c r="AR9" s="132">
        <f t="shared" si="9"/>
        <v>2.4516196338219185E-3</v>
      </c>
      <c r="AS9" s="132">
        <f t="shared" si="10"/>
        <v>4.0686453497470135E-3</v>
      </c>
      <c r="AT9" s="132">
        <f t="shared" si="11"/>
        <v>0.31219028741328048</v>
      </c>
      <c r="AU9" s="132">
        <f t="shared" si="12"/>
        <v>0.29847164988785146</v>
      </c>
      <c r="AV9" s="132">
        <f t="shared" si="13"/>
        <v>0.22398414271555997</v>
      </c>
      <c r="AW9" s="132">
        <f t="shared" si="14"/>
        <v>0.1163736894267383</v>
      </c>
      <c r="AX9" s="132">
        <f t="shared" si="15"/>
        <v>4.2459965573000885E-2</v>
      </c>
    </row>
    <row r="10" spans="1:50">
      <c r="B10" s="237">
        <v>5</v>
      </c>
      <c r="C10" s="28" t="s">
        <v>25</v>
      </c>
      <c r="D10" s="177">
        <v>267</v>
      </c>
      <c r="E10" s="223">
        <v>8</v>
      </c>
      <c r="F10" s="224">
        <v>50</v>
      </c>
      <c r="G10" s="220">
        <v>56</v>
      </c>
      <c r="H10" s="171">
        <f t="shared" si="0"/>
        <v>0.20973782771535582</v>
      </c>
      <c r="I10" s="177">
        <v>585</v>
      </c>
      <c r="J10" s="223">
        <v>19</v>
      </c>
      <c r="K10" s="224">
        <v>103</v>
      </c>
      <c r="L10" s="220">
        <v>116</v>
      </c>
      <c r="M10" s="171">
        <f t="shared" si="1"/>
        <v>0.19829059829059828</v>
      </c>
      <c r="N10" s="177">
        <v>40966</v>
      </c>
      <c r="O10" s="223">
        <v>450</v>
      </c>
      <c r="P10" s="224">
        <v>4322</v>
      </c>
      <c r="Q10" s="220">
        <v>4580</v>
      </c>
      <c r="R10" s="171">
        <f t="shared" si="2"/>
        <v>0.11180002929258409</v>
      </c>
      <c r="S10" s="177">
        <v>28966</v>
      </c>
      <c r="T10" s="223">
        <v>264</v>
      </c>
      <c r="U10" s="224">
        <v>4247</v>
      </c>
      <c r="V10" s="220">
        <v>4392</v>
      </c>
      <c r="W10" s="171">
        <f t="shared" si="3"/>
        <v>0.15162604432783264</v>
      </c>
      <c r="X10" s="177">
        <v>18112</v>
      </c>
      <c r="Y10" s="223">
        <v>121</v>
      </c>
      <c r="Z10" s="224">
        <v>3486</v>
      </c>
      <c r="AA10" s="220">
        <v>3562</v>
      </c>
      <c r="AB10" s="126">
        <f t="shared" si="4"/>
        <v>0.19666519434628976</v>
      </c>
      <c r="AC10" s="240">
        <v>8766</v>
      </c>
      <c r="AD10" s="223">
        <v>26</v>
      </c>
      <c r="AE10" s="224">
        <v>1988</v>
      </c>
      <c r="AF10" s="220">
        <v>2009</v>
      </c>
      <c r="AG10" s="171">
        <f t="shared" si="5"/>
        <v>0.22918092630618297</v>
      </c>
      <c r="AH10" s="177">
        <v>3103</v>
      </c>
      <c r="AI10" s="223">
        <v>7</v>
      </c>
      <c r="AJ10" s="224">
        <v>821</v>
      </c>
      <c r="AK10" s="220">
        <v>827</v>
      </c>
      <c r="AL10" s="171">
        <f t="shared" si="6"/>
        <v>0.26651627457299387</v>
      </c>
      <c r="AM10" s="177">
        <v>100765</v>
      </c>
      <c r="AN10" s="223">
        <f t="shared" si="7"/>
        <v>895</v>
      </c>
      <c r="AO10" s="222">
        <f t="shared" si="7"/>
        <v>15017</v>
      </c>
      <c r="AP10" s="223">
        <f t="shared" si="7"/>
        <v>15542</v>
      </c>
      <c r="AQ10" s="171">
        <f t="shared" si="8"/>
        <v>0.15424006351411701</v>
      </c>
      <c r="AR10" s="132">
        <f t="shared" si="9"/>
        <v>3.603139879037447E-3</v>
      </c>
      <c r="AS10" s="132">
        <f t="shared" si="10"/>
        <v>7.4636468922918541E-3</v>
      </c>
      <c r="AT10" s="132">
        <f t="shared" si="11"/>
        <v>0.29468536867841977</v>
      </c>
      <c r="AU10" s="132">
        <f t="shared" si="12"/>
        <v>0.28258911337022263</v>
      </c>
      <c r="AV10" s="132">
        <f t="shared" si="13"/>
        <v>0.22918543302020333</v>
      </c>
      <c r="AW10" s="132">
        <f t="shared" si="14"/>
        <v>0.1292626431604684</v>
      </c>
      <c r="AX10" s="132">
        <f t="shared" si="15"/>
        <v>5.321065499935658E-2</v>
      </c>
    </row>
    <row r="11" spans="1:50">
      <c r="B11" s="237">
        <v>6</v>
      </c>
      <c r="C11" s="28" t="s">
        <v>35</v>
      </c>
      <c r="D11" s="177">
        <v>644</v>
      </c>
      <c r="E11" s="223">
        <v>16</v>
      </c>
      <c r="F11" s="224">
        <v>118</v>
      </c>
      <c r="G11" s="220">
        <v>128</v>
      </c>
      <c r="H11" s="171">
        <f t="shared" si="0"/>
        <v>0.19875776397515527</v>
      </c>
      <c r="I11" s="177">
        <v>1185</v>
      </c>
      <c r="J11" s="223">
        <v>42</v>
      </c>
      <c r="K11" s="224">
        <v>242</v>
      </c>
      <c r="L11" s="220">
        <v>265</v>
      </c>
      <c r="M11" s="171">
        <f t="shared" si="1"/>
        <v>0.22362869198312235</v>
      </c>
      <c r="N11" s="177">
        <v>51292</v>
      </c>
      <c r="O11" s="223">
        <v>499</v>
      </c>
      <c r="P11" s="224">
        <v>5579</v>
      </c>
      <c r="Q11" s="220">
        <v>5846</v>
      </c>
      <c r="R11" s="171">
        <f t="shared" si="2"/>
        <v>0.11397488887155892</v>
      </c>
      <c r="S11" s="177">
        <v>36161</v>
      </c>
      <c r="T11" s="223">
        <v>308</v>
      </c>
      <c r="U11" s="224">
        <v>5492</v>
      </c>
      <c r="V11" s="220">
        <v>5663</v>
      </c>
      <c r="W11" s="171">
        <f t="shared" si="3"/>
        <v>0.15660518237880588</v>
      </c>
      <c r="X11" s="177">
        <v>22319</v>
      </c>
      <c r="Y11" s="223">
        <v>117</v>
      </c>
      <c r="Z11" s="224">
        <v>4528</v>
      </c>
      <c r="AA11" s="220">
        <v>4593</v>
      </c>
      <c r="AB11" s="126">
        <f t="shared" si="4"/>
        <v>0.20578878982033244</v>
      </c>
      <c r="AC11" s="240">
        <v>10529</v>
      </c>
      <c r="AD11" s="223">
        <v>28</v>
      </c>
      <c r="AE11" s="224">
        <v>2506</v>
      </c>
      <c r="AF11" s="220">
        <v>2522</v>
      </c>
      <c r="AG11" s="171">
        <f t="shared" si="5"/>
        <v>0.23952892012536803</v>
      </c>
      <c r="AH11" s="177">
        <v>3820</v>
      </c>
      <c r="AI11" s="223">
        <v>5</v>
      </c>
      <c r="AJ11" s="224">
        <v>1025</v>
      </c>
      <c r="AK11" s="220">
        <v>1030</v>
      </c>
      <c r="AL11" s="171">
        <f t="shared" si="6"/>
        <v>0.26963350785340312</v>
      </c>
      <c r="AM11" s="177">
        <v>125950</v>
      </c>
      <c r="AN11" s="223">
        <f t="shared" si="7"/>
        <v>1015</v>
      </c>
      <c r="AO11" s="222">
        <f t="shared" si="7"/>
        <v>19490</v>
      </c>
      <c r="AP11" s="223">
        <f t="shared" si="7"/>
        <v>20047</v>
      </c>
      <c r="AQ11" s="171">
        <f t="shared" si="8"/>
        <v>0.15916633584755854</v>
      </c>
      <c r="AR11" s="132">
        <f t="shared" si="9"/>
        <v>6.3849952611363297E-3</v>
      </c>
      <c r="AS11" s="132">
        <f t="shared" si="10"/>
        <v>1.3218935501571308E-2</v>
      </c>
      <c r="AT11" s="132">
        <f t="shared" si="11"/>
        <v>0.2916147054422108</v>
      </c>
      <c r="AU11" s="132">
        <f t="shared" si="12"/>
        <v>0.28248615752980494</v>
      </c>
      <c r="AV11" s="132">
        <f t="shared" si="13"/>
        <v>0.22911158776874346</v>
      </c>
      <c r="AW11" s="132">
        <f t="shared" si="14"/>
        <v>0.12580435975457674</v>
      </c>
      <c r="AX11" s="132">
        <f t="shared" si="15"/>
        <v>5.1379258741956403E-2</v>
      </c>
    </row>
    <row r="12" spans="1:50">
      <c r="B12" s="237">
        <v>7</v>
      </c>
      <c r="C12" s="28" t="s">
        <v>44</v>
      </c>
      <c r="D12" s="177">
        <v>674</v>
      </c>
      <c r="E12" s="223">
        <v>25</v>
      </c>
      <c r="F12" s="224">
        <v>125</v>
      </c>
      <c r="G12" s="220">
        <v>138</v>
      </c>
      <c r="H12" s="171">
        <f t="shared" si="0"/>
        <v>0.20474777448071216</v>
      </c>
      <c r="I12" s="177">
        <v>1202</v>
      </c>
      <c r="J12" s="223">
        <v>41</v>
      </c>
      <c r="K12" s="224">
        <v>255</v>
      </c>
      <c r="L12" s="220">
        <v>277</v>
      </c>
      <c r="M12" s="171">
        <f t="shared" si="1"/>
        <v>0.23044925124792012</v>
      </c>
      <c r="N12" s="177">
        <v>52079</v>
      </c>
      <c r="O12" s="223">
        <v>586</v>
      </c>
      <c r="P12" s="224">
        <v>5638</v>
      </c>
      <c r="Q12" s="220">
        <v>5972</v>
      </c>
      <c r="R12" s="171">
        <f t="shared" si="2"/>
        <v>0.1146719407054667</v>
      </c>
      <c r="S12" s="177">
        <v>37096</v>
      </c>
      <c r="T12" s="223">
        <v>372</v>
      </c>
      <c r="U12" s="224">
        <v>5662</v>
      </c>
      <c r="V12" s="220">
        <v>5859</v>
      </c>
      <c r="W12" s="171">
        <f t="shared" si="3"/>
        <v>0.15794155704119042</v>
      </c>
      <c r="X12" s="177">
        <v>23363</v>
      </c>
      <c r="Y12" s="223">
        <v>155</v>
      </c>
      <c r="Z12" s="224">
        <v>4874</v>
      </c>
      <c r="AA12" s="220">
        <v>4962</v>
      </c>
      <c r="AB12" s="126">
        <f t="shared" si="4"/>
        <v>0.21238710782005735</v>
      </c>
      <c r="AC12" s="240">
        <v>10968</v>
      </c>
      <c r="AD12" s="223">
        <v>40</v>
      </c>
      <c r="AE12" s="224">
        <v>2723</v>
      </c>
      <c r="AF12" s="220">
        <v>2751</v>
      </c>
      <c r="AG12" s="171">
        <f t="shared" si="5"/>
        <v>0.25082056892778992</v>
      </c>
      <c r="AH12" s="177">
        <v>3858</v>
      </c>
      <c r="AI12" s="223">
        <v>7</v>
      </c>
      <c r="AJ12" s="224">
        <v>1045</v>
      </c>
      <c r="AK12" s="220">
        <v>1048</v>
      </c>
      <c r="AL12" s="171">
        <f t="shared" si="6"/>
        <v>0.27164333851736649</v>
      </c>
      <c r="AM12" s="177">
        <v>129240</v>
      </c>
      <c r="AN12" s="223">
        <f t="shared" si="7"/>
        <v>1226</v>
      </c>
      <c r="AO12" s="222">
        <f t="shared" si="7"/>
        <v>20322</v>
      </c>
      <c r="AP12" s="223">
        <f t="shared" si="7"/>
        <v>21007</v>
      </c>
      <c r="AQ12" s="171">
        <f t="shared" si="8"/>
        <v>0.16254255648406066</v>
      </c>
      <c r="AR12" s="132">
        <f t="shared" si="9"/>
        <v>6.56923882515352E-3</v>
      </c>
      <c r="AS12" s="132">
        <f t="shared" si="10"/>
        <v>1.3186080830199457E-2</v>
      </c>
      <c r="AT12" s="132">
        <f t="shared" si="11"/>
        <v>0.28428619031751323</v>
      </c>
      <c r="AU12" s="132">
        <f t="shared" si="12"/>
        <v>0.27890703098967012</v>
      </c>
      <c r="AV12" s="132">
        <f t="shared" si="13"/>
        <v>0.23620697862617224</v>
      </c>
      <c r="AW12" s="132">
        <f t="shared" si="14"/>
        <v>0.13095634788403865</v>
      </c>
      <c r="AX12" s="132">
        <f t="shared" si="15"/>
        <v>4.9888132527252819E-2</v>
      </c>
    </row>
    <row r="13" spans="1:50" ht="14.25" thickBot="1">
      <c r="B13" s="237">
        <v>8</v>
      </c>
      <c r="C13" s="28" t="s">
        <v>57</v>
      </c>
      <c r="D13" s="177">
        <v>1552</v>
      </c>
      <c r="E13" s="223">
        <v>57</v>
      </c>
      <c r="F13" s="224">
        <v>311</v>
      </c>
      <c r="G13" s="220">
        <v>347</v>
      </c>
      <c r="H13" s="171">
        <f t="shared" si="0"/>
        <v>0.22358247422680413</v>
      </c>
      <c r="I13" s="177">
        <v>3168</v>
      </c>
      <c r="J13" s="223">
        <v>105</v>
      </c>
      <c r="K13" s="224">
        <v>763</v>
      </c>
      <c r="L13" s="220">
        <v>828</v>
      </c>
      <c r="M13" s="171">
        <f t="shared" si="1"/>
        <v>0.26136363636363635</v>
      </c>
      <c r="N13" s="177">
        <v>131368</v>
      </c>
      <c r="O13" s="223">
        <v>1516</v>
      </c>
      <c r="P13" s="224">
        <v>14963</v>
      </c>
      <c r="Q13" s="220">
        <v>15773</v>
      </c>
      <c r="R13" s="171">
        <f t="shared" si="2"/>
        <v>0.12006729188234577</v>
      </c>
      <c r="S13" s="177">
        <v>103922</v>
      </c>
      <c r="T13" s="223">
        <v>1019</v>
      </c>
      <c r="U13" s="224">
        <v>16213</v>
      </c>
      <c r="V13" s="220">
        <v>16771</v>
      </c>
      <c r="W13" s="171">
        <f t="shared" si="3"/>
        <v>0.16138065087276995</v>
      </c>
      <c r="X13" s="177">
        <v>71899</v>
      </c>
      <c r="Y13" s="223">
        <v>502</v>
      </c>
      <c r="Z13" s="224">
        <v>14331</v>
      </c>
      <c r="AA13" s="220">
        <v>14599</v>
      </c>
      <c r="AB13" s="126">
        <f t="shared" si="4"/>
        <v>0.20304872112268599</v>
      </c>
      <c r="AC13" s="240">
        <v>34103</v>
      </c>
      <c r="AD13" s="223">
        <v>96</v>
      </c>
      <c r="AE13" s="224">
        <v>8057</v>
      </c>
      <c r="AF13" s="220">
        <v>8118</v>
      </c>
      <c r="AG13" s="171">
        <f t="shared" si="5"/>
        <v>0.23804357387913086</v>
      </c>
      <c r="AH13" s="177">
        <v>12397</v>
      </c>
      <c r="AI13" s="223">
        <v>16</v>
      </c>
      <c r="AJ13" s="224">
        <v>3145</v>
      </c>
      <c r="AK13" s="220">
        <v>3156</v>
      </c>
      <c r="AL13" s="171">
        <f t="shared" si="6"/>
        <v>0.25457772041622972</v>
      </c>
      <c r="AM13" s="177">
        <v>358409</v>
      </c>
      <c r="AN13" s="223">
        <f t="shared" si="7"/>
        <v>3311</v>
      </c>
      <c r="AO13" s="222">
        <f t="shared" si="7"/>
        <v>57783</v>
      </c>
      <c r="AP13" s="223">
        <f t="shared" si="7"/>
        <v>59592</v>
      </c>
      <c r="AQ13" s="171">
        <f t="shared" si="8"/>
        <v>0.16626814616820448</v>
      </c>
      <c r="AR13" s="132">
        <f t="shared" si="9"/>
        <v>5.822929252248624E-3</v>
      </c>
      <c r="AS13" s="132">
        <f t="shared" si="10"/>
        <v>1.3894482480869915E-2</v>
      </c>
      <c r="AT13" s="132">
        <f t="shared" si="11"/>
        <v>0.26468317895019466</v>
      </c>
      <c r="AU13" s="132">
        <f t="shared" si="12"/>
        <v>0.28143039334138809</v>
      </c>
      <c r="AV13" s="132">
        <f t="shared" si="13"/>
        <v>0.24498254799301919</v>
      </c>
      <c r="AW13" s="132">
        <f t="shared" si="14"/>
        <v>0.13622633910592025</v>
      </c>
      <c r="AX13" s="132">
        <f t="shared" si="15"/>
        <v>5.2960128876359244E-2</v>
      </c>
    </row>
    <row r="14" spans="1:50" ht="14.25" thickTop="1">
      <c r="B14" s="309" t="s">
        <v>0</v>
      </c>
      <c r="C14" s="310"/>
      <c r="D14" s="203">
        <v>4073</v>
      </c>
      <c r="E14" s="225">
        <f>年齢階層別患者数!D4</f>
        <v>130</v>
      </c>
      <c r="F14" s="226">
        <f>年齢階層別患者数!E4</f>
        <v>812</v>
      </c>
      <c r="G14" s="203">
        <f>年齢階層別患者数!F4</f>
        <v>891</v>
      </c>
      <c r="H14" s="38">
        <f t="shared" si="0"/>
        <v>0.21875767247728947</v>
      </c>
      <c r="I14" s="203">
        <v>8246</v>
      </c>
      <c r="J14" s="225">
        <f>年齢階層別患者数!D5</f>
        <v>279</v>
      </c>
      <c r="K14" s="226">
        <f>年齢階層別患者数!E5</f>
        <v>1854</v>
      </c>
      <c r="L14" s="203">
        <f>年齢階層別患者数!F5</f>
        <v>2017</v>
      </c>
      <c r="M14" s="38">
        <f t="shared" si="1"/>
        <v>0.24460344409410623</v>
      </c>
      <c r="N14" s="203">
        <v>502368</v>
      </c>
      <c r="O14" s="225">
        <f>年齢階層別患者数!D6</f>
        <v>5538</v>
      </c>
      <c r="P14" s="226">
        <f>年齢階層別患者数!E6</f>
        <v>54717</v>
      </c>
      <c r="Q14" s="203">
        <f>年齢階層別患者数!F6</f>
        <v>57790</v>
      </c>
      <c r="R14" s="38">
        <f t="shared" si="2"/>
        <v>0.11503519332441557</v>
      </c>
      <c r="S14" s="203">
        <v>364377</v>
      </c>
      <c r="T14" s="225">
        <f>年齢階層別患者数!D7</f>
        <v>3555</v>
      </c>
      <c r="U14" s="226">
        <f>年齢階層別患者数!E7</f>
        <v>55595</v>
      </c>
      <c r="V14" s="203">
        <f>年齢階層別患者数!F7</f>
        <v>57555</v>
      </c>
      <c r="W14" s="38">
        <f t="shared" si="3"/>
        <v>0.15795453609860116</v>
      </c>
      <c r="X14" s="203">
        <v>229658</v>
      </c>
      <c r="Y14" s="225">
        <f>年齢階層別患者数!D8</f>
        <v>1560</v>
      </c>
      <c r="Z14" s="226">
        <f>年齢階層別患者数!E8</f>
        <v>46136</v>
      </c>
      <c r="AA14" s="203">
        <f>年齢階層別患者数!F8</f>
        <v>47013</v>
      </c>
      <c r="AB14" s="38">
        <f t="shared" si="4"/>
        <v>0.2047087408233112</v>
      </c>
      <c r="AC14" s="203">
        <v>105915</v>
      </c>
      <c r="AD14" s="225">
        <f>年齢階層別患者数!D9</f>
        <v>336</v>
      </c>
      <c r="AE14" s="226">
        <f>年齢階層別患者数!E9</f>
        <v>25665</v>
      </c>
      <c r="AF14" s="203">
        <f>年齢階層別患者数!F9</f>
        <v>25884</v>
      </c>
      <c r="AG14" s="38">
        <f t="shared" si="5"/>
        <v>0.24438464806684607</v>
      </c>
      <c r="AH14" s="203">
        <v>38029</v>
      </c>
      <c r="AI14" s="225">
        <f>年齢階層別患者数!D10</f>
        <v>59</v>
      </c>
      <c r="AJ14" s="226">
        <f>年齢階層別患者数!E10</f>
        <v>9939</v>
      </c>
      <c r="AK14" s="203">
        <f>年齢階層別患者数!F10</f>
        <v>9977</v>
      </c>
      <c r="AL14" s="38">
        <f t="shared" si="6"/>
        <v>0.26235241526203684</v>
      </c>
      <c r="AM14" s="178">
        <v>1252666</v>
      </c>
      <c r="AN14" s="225">
        <f>年齢階層別患者数!D11</f>
        <v>11457</v>
      </c>
      <c r="AO14" s="227">
        <f>年齢階層別患者数!E11</f>
        <v>194718</v>
      </c>
      <c r="AP14" s="203">
        <f>年齢階層別患者数!F11</f>
        <v>201127</v>
      </c>
      <c r="AQ14" s="38">
        <f t="shared" si="8"/>
        <v>0.16055915942477883</v>
      </c>
      <c r="AR14" s="133">
        <f>IFERROR(G14/$AP14,0)</f>
        <v>4.4300367429534575E-3</v>
      </c>
      <c r="AS14" s="133">
        <f>IFERROR(L14/$AP14,0)</f>
        <v>1.0028489461882293E-2</v>
      </c>
      <c r="AT14" s="133">
        <f>IFERROR(Q14/$AP14,0)</f>
        <v>0.28733089043241333</v>
      </c>
      <c r="AU14" s="133">
        <f>IFERROR(V14/$AP14,0)</f>
        <v>0.286162474456438</v>
      </c>
      <c r="AV14" s="133">
        <f>IFERROR(AA14/$AP14,0)</f>
        <v>0.23374783097247012</v>
      </c>
      <c r="AW14" s="133">
        <f>IFERROR(AF14/$AP14,0)</f>
        <v>0.12869480477509235</v>
      </c>
      <c r="AX14" s="133">
        <f>IFERROR(AK14/$AP14,0)</f>
        <v>4.960547315875044E-2</v>
      </c>
    </row>
  </sheetData>
  <mergeCells count="43">
    <mergeCell ref="B14:C14"/>
    <mergeCell ref="AI4:AK4"/>
    <mergeCell ref="B3:B5"/>
    <mergeCell ref="C3:C5"/>
    <mergeCell ref="E4:G4"/>
    <mergeCell ref="J4:L4"/>
    <mergeCell ref="O4:Q4"/>
    <mergeCell ref="T4:V4"/>
    <mergeCell ref="AH4:AH5"/>
    <mergeCell ref="D3:H3"/>
    <mergeCell ref="D4:D5"/>
    <mergeCell ref="I4:I5"/>
    <mergeCell ref="H4:H5"/>
    <mergeCell ref="Y4:AA4"/>
    <mergeCell ref="AD4:AF4"/>
    <mergeCell ref="N4:N5"/>
    <mergeCell ref="M4:M5"/>
    <mergeCell ref="AN4:AP4"/>
    <mergeCell ref="AR3:AX3"/>
    <mergeCell ref="AW4:AW5"/>
    <mergeCell ref="AX4:AX5"/>
    <mergeCell ref="AT4:AT5"/>
    <mergeCell ref="AU4:AU5"/>
    <mergeCell ref="AV4:AV5"/>
    <mergeCell ref="AS4:AS5"/>
    <mergeCell ref="AR4:AR5"/>
    <mergeCell ref="S4:S5"/>
    <mergeCell ref="R4:R5"/>
    <mergeCell ref="W4:W5"/>
    <mergeCell ref="AQ4:AQ5"/>
    <mergeCell ref="I3:M3"/>
    <mergeCell ref="N3:R3"/>
    <mergeCell ref="S3:W3"/>
    <mergeCell ref="X3:AB3"/>
    <mergeCell ref="AC3:AG3"/>
    <mergeCell ref="AH3:AL3"/>
    <mergeCell ref="AM3:AQ3"/>
    <mergeCell ref="AM4:AM5"/>
    <mergeCell ref="AB4:AB5"/>
    <mergeCell ref="AG4:AG5"/>
    <mergeCell ref="AL4:AL5"/>
    <mergeCell ref="X4:X5"/>
    <mergeCell ref="AC4:AC5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  <colBreaks count="1" manualBreakCount="1">
    <brk id="28" max="1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Y82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7.75" style="47" customWidth="1"/>
    <col min="3" max="3" width="29.125" style="47" customWidth="1"/>
    <col min="4" max="4" width="9.75" style="47" customWidth="1"/>
    <col min="5" max="8" width="8.75" style="47" customWidth="1"/>
    <col min="9" max="9" width="9.75" style="47" customWidth="1"/>
    <col min="10" max="13" width="8.75" style="47" customWidth="1"/>
    <col min="14" max="14" width="9.75" style="47" customWidth="1"/>
    <col min="15" max="18" width="8.75" style="47" customWidth="1"/>
    <col min="19" max="19" width="9.75" style="47" customWidth="1"/>
    <col min="20" max="23" width="8.75" style="47" customWidth="1"/>
    <col min="24" max="24" width="9.75" style="47" customWidth="1"/>
    <col min="25" max="27" width="8.75" style="47" customWidth="1"/>
    <col min="28" max="28" width="8.625" style="47" customWidth="1"/>
    <col min="29" max="29" width="9.75" style="47" customWidth="1"/>
    <col min="30" max="33" width="8.75" style="47" customWidth="1"/>
    <col min="34" max="34" width="9.75" style="47" customWidth="1"/>
    <col min="35" max="38" width="8.75" style="47" customWidth="1"/>
    <col min="39" max="39" width="9.75" style="47" customWidth="1"/>
    <col min="40" max="43" width="8.75" style="47" customWidth="1"/>
    <col min="44" max="50" width="7.75" style="47" customWidth="1"/>
    <col min="51" max="16384" width="9" style="47"/>
  </cols>
  <sheetData>
    <row r="1" spans="1:51" ht="16.5" customHeight="1">
      <c r="A1" s="239" t="s">
        <v>392</v>
      </c>
    </row>
    <row r="2" spans="1:51" ht="16.5" customHeight="1">
      <c r="A2" s="239" t="s">
        <v>391</v>
      </c>
    </row>
    <row r="3" spans="1:51" ht="16.5" customHeight="1">
      <c r="B3" s="311"/>
      <c r="C3" s="314" t="s">
        <v>137</v>
      </c>
      <c r="D3" s="319" t="s">
        <v>65</v>
      </c>
      <c r="E3" s="319"/>
      <c r="F3" s="319"/>
      <c r="G3" s="319"/>
      <c r="H3" s="319"/>
      <c r="I3" s="304" t="s">
        <v>66</v>
      </c>
      <c r="J3" s="305"/>
      <c r="K3" s="305"/>
      <c r="L3" s="305"/>
      <c r="M3" s="306"/>
      <c r="N3" s="304" t="s">
        <v>67</v>
      </c>
      <c r="O3" s="305"/>
      <c r="P3" s="305"/>
      <c r="Q3" s="305"/>
      <c r="R3" s="306"/>
      <c r="S3" s="304" t="s">
        <v>68</v>
      </c>
      <c r="T3" s="305"/>
      <c r="U3" s="305"/>
      <c r="V3" s="305"/>
      <c r="W3" s="306"/>
      <c r="X3" s="319" t="s">
        <v>69</v>
      </c>
      <c r="Y3" s="319"/>
      <c r="Z3" s="319"/>
      <c r="AA3" s="319"/>
      <c r="AB3" s="319"/>
      <c r="AC3" s="319" t="s">
        <v>70</v>
      </c>
      <c r="AD3" s="319"/>
      <c r="AE3" s="319"/>
      <c r="AF3" s="319"/>
      <c r="AG3" s="319"/>
      <c r="AH3" s="304" t="s">
        <v>71</v>
      </c>
      <c r="AI3" s="305"/>
      <c r="AJ3" s="305"/>
      <c r="AK3" s="305"/>
      <c r="AL3" s="306"/>
      <c r="AM3" s="304" t="s">
        <v>106</v>
      </c>
      <c r="AN3" s="305"/>
      <c r="AO3" s="305"/>
      <c r="AP3" s="305"/>
      <c r="AQ3" s="306"/>
      <c r="AR3" s="319" t="s">
        <v>138</v>
      </c>
      <c r="AS3" s="319"/>
      <c r="AT3" s="319"/>
      <c r="AU3" s="319"/>
      <c r="AV3" s="319"/>
      <c r="AW3" s="319"/>
      <c r="AX3" s="319"/>
      <c r="AY3" s="241"/>
    </row>
    <row r="4" spans="1:51" ht="13.5" customHeight="1">
      <c r="B4" s="312"/>
      <c r="C4" s="315"/>
      <c r="D4" s="317" t="s">
        <v>387</v>
      </c>
      <c r="E4" s="304" t="s">
        <v>107</v>
      </c>
      <c r="F4" s="305"/>
      <c r="G4" s="305"/>
      <c r="H4" s="317" t="s">
        <v>703</v>
      </c>
      <c r="I4" s="317" t="s">
        <v>387</v>
      </c>
      <c r="J4" s="304" t="s">
        <v>107</v>
      </c>
      <c r="K4" s="305"/>
      <c r="L4" s="305"/>
      <c r="M4" s="317" t="s">
        <v>703</v>
      </c>
      <c r="N4" s="317" t="s">
        <v>387</v>
      </c>
      <c r="O4" s="304" t="s">
        <v>107</v>
      </c>
      <c r="P4" s="305"/>
      <c r="Q4" s="305"/>
      <c r="R4" s="317" t="s">
        <v>703</v>
      </c>
      <c r="S4" s="317" t="s">
        <v>387</v>
      </c>
      <c r="T4" s="304" t="s">
        <v>107</v>
      </c>
      <c r="U4" s="305"/>
      <c r="V4" s="305"/>
      <c r="W4" s="317" t="s">
        <v>703</v>
      </c>
      <c r="X4" s="317" t="s">
        <v>387</v>
      </c>
      <c r="Y4" s="304" t="s">
        <v>107</v>
      </c>
      <c r="Z4" s="305"/>
      <c r="AA4" s="305"/>
      <c r="AB4" s="317" t="s">
        <v>703</v>
      </c>
      <c r="AC4" s="317" t="s">
        <v>387</v>
      </c>
      <c r="AD4" s="304" t="s">
        <v>107</v>
      </c>
      <c r="AE4" s="305"/>
      <c r="AF4" s="305"/>
      <c r="AG4" s="317" t="s">
        <v>703</v>
      </c>
      <c r="AH4" s="317" t="s">
        <v>387</v>
      </c>
      <c r="AI4" s="304" t="s">
        <v>107</v>
      </c>
      <c r="AJ4" s="305"/>
      <c r="AK4" s="305"/>
      <c r="AL4" s="317" t="s">
        <v>703</v>
      </c>
      <c r="AM4" s="317" t="s">
        <v>387</v>
      </c>
      <c r="AN4" s="304" t="s">
        <v>107</v>
      </c>
      <c r="AO4" s="305"/>
      <c r="AP4" s="305"/>
      <c r="AQ4" s="317" t="s">
        <v>703</v>
      </c>
      <c r="AR4" s="307" t="s">
        <v>65</v>
      </c>
      <c r="AS4" s="307" t="s">
        <v>66</v>
      </c>
      <c r="AT4" s="307" t="s">
        <v>67</v>
      </c>
      <c r="AU4" s="307" t="s">
        <v>68</v>
      </c>
      <c r="AV4" s="307" t="s">
        <v>69</v>
      </c>
      <c r="AW4" s="307" t="s">
        <v>70</v>
      </c>
      <c r="AX4" s="307" t="s">
        <v>71</v>
      </c>
      <c r="AY4" s="241"/>
    </row>
    <row r="5" spans="1:51" ht="40.15" customHeight="1">
      <c r="B5" s="313"/>
      <c r="C5" s="316"/>
      <c r="D5" s="318"/>
      <c r="E5" s="245" t="s">
        <v>105</v>
      </c>
      <c r="F5" s="246" t="s">
        <v>103</v>
      </c>
      <c r="G5" s="249" t="s">
        <v>382</v>
      </c>
      <c r="H5" s="318"/>
      <c r="I5" s="318"/>
      <c r="J5" s="245" t="s">
        <v>105</v>
      </c>
      <c r="K5" s="246" t="s">
        <v>103</v>
      </c>
      <c r="L5" s="250" t="s">
        <v>382</v>
      </c>
      <c r="M5" s="318"/>
      <c r="N5" s="318"/>
      <c r="O5" s="245" t="s">
        <v>105</v>
      </c>
      <c r="P5" s="246" t="s">
        <v>103</v>
      </c>
      <c r="Q5" s="250" t="s">
        <v>382</v>
      </c>
      <c r="R5" s="318"/>
      <c r="S5" s="318"/>
      <c r="T5" s="245" t="s">
        <v>105</v>
      </c>
      <c r="U5" s="246" t="s">
        <v>103</v>
      </c>
      <c r="V5" s="250" t="s">
        <v>382</v>
      </c>
      <c r="W5" s="318"/>
      <c r="X5" s="318"/>
      <c r="Y5" s="245" t="s">
        <v>105</v>
      </c>
      <c r="Z5" s="246" t="s">
        <v>103</v>
      </c>
      <c r="AA5" s="250" t="s">
        <v>382</v>
      </c>
      <c r="AB5" s="318"/>
      <c r="AC5" s="318"/>
      <c r="AD5" s="245" t="s">
        <v>105</v>
      </c>
      <c r="AE5" s="246" t="s">
        <v>103</v>
      </c>
      <c r="AF5" s="250" t="s">
        <v>382</v>
      </c>
      <c r="AG5" s="318"/>
      <c r="AH5" s="318"/>
      <c r="AI5" s="245" t="s">
        <v>105</v>
      </c>
      <c r="AJ5" s="246" t="s">
        <v>103</v>
      </c>
      <c r="AK5" s="250" t="s">
        <v>382</v>
      </c>
      <c r="AL5" s="318"/>
      <c r="AM5" s="318"/>
      <c r="AN5" s="265" t="s">
        <v>105</v>
      </c>
      <c r="AO5" s="253" t="s">
        <v>103</v>
      </c>
      <c r="AP5" s="251" t="s">
        <v>382</v>
      </c>
      <c r="AQ5" s="318"/>
      <c r="AR5" s="308"/>
      <c r="AS5" s="308"/>
      <c r="AT5" s="308"/>
      <c r="AU5" s="308"/>
      <c r="AV5" s="308"/>
      <c r="AW5" s="308"/>
      <c r="AX5" s="308"/>
      <c r="AY5" s="241"/>
    </row>
    <row r="6" spans="1:51" ht="13.5" customHeight="1">
      <c r="B6" s="237">
        <v>1</v>
      </c>
      <c r="C6" s="50" t="s">
        <v>58</v>
      </c>
      <c r="D6" s="177">
        <v>1552</v>
      </c>
      <c r="E6" s="223">
        <v>57</v>
      </c>
      <c r="F6" s="224">
        <v>311</v>
      </c>
      <c r="G6" s="220">
        <v>347</v>
      </c>
      <c r="H6" s="171">
        <f>IFERROR(G6/D6,0)</f>
        <v>0.22358247422680413</v>
      </c>
      <c r="I6" s="177">
        <v>3168</v>
      </c>
      <c r="J6" s="223">
        <v>105</v>
      </c>
      <c r="K6" s="224">
        <v>763</v>
      </c>
      <c r="L6" s="220">
        <v>828</v>
      </c>
      <c r="M6" s="171">
        <f>IFERROR(L6/I6,0)</f>
        <v>0.26136363636363635</v>
      </c>
      <c r="N6" s="177">
        <v>131368</v>
      </c>
      <c r="O6" s="223">
        <v>1516</v>
      </c>
      <c r="P6" s="224">
        <v>14961</v>
      </c>
      <c r="Q6" s="220">
        <v>15771</v>
      </c>
      <c r="R6" s="171">
        <f>IFERROR(Q6/N6,0)</f>
        <v>0.12005206747457524</v>
      </c>
      <c r="S6" s="177">
        <v>103922</v>
      </c>
      <c r="T6" s="223">
        <v>1019</v>
      </c>
      <c r="U6" s="224">
        <v>16213</v>
      </c>
      <c r="V6" s="220">
        <v>16771</v>
      </c>
      <c r="W6" s="171">
        <f>IFERROR(V6/S6,0)</f>
        <v>0.16138065087276995</v>
      </c>
      <c r="X6" s="177">
        <v>71899</v>
      </c>
      <c r="Y6" s="223">
        <v>502</v>
      </c>
      <c r="Z6" s="224">
        <v>14330</v>
      </c>
      <c r="AA6" s="220">
        <v>14598</v>
      </c>
      <c r="AB6" s="126">
        <f>IFERROR(AA6/X6,0)</f>
        <v>0.20303481272340365</v>
      </c>
      <c r="AC6" s="240">
        <v>34103</v>
      </c>
      <c r="AD6" s="223">
        <v>96</v>
      </c>
      <c r="AE6" s="224">
        <v>8057</v>
      </c>
      <c r="AF6" s="220">
        <v>8118</v>
      </c>
      <c r="AG6" s="171">
        <f>IFERROR(AF6/AC6,0)</f>
        <v>0.23804357387913086</v>
      </c>
      <c r="AH6" s="177">
        <v>12397</v>
      </c>
      <c r="AI6" s="223">
        <v>16</v>
      </c>
      <c r="AJ6" s="224">
        <v>3145</v>
      </c>
      <c r="AK6" s="220">
        <v>3156</v>
      </c>
      <c r="AL6" s="171">
        <f t="shared" ref="AL6:AL12" si="0">IFERROR(AK6/AH6,0)</f>
        <v>0.25457772041622972</v>
      </c>
      <c r="AM6" s="177">
        <f>SUM(D6,I6,N6,S6,X6,AC6,AH6)</f>
        <v>358409</v>
      </c>
      <c r="AN6" s="221">
        <f>SUM(E6,J6,O6,T6,Y6,AD6,AI6)</f>
        <v>3311</v>
      </c>
      <c r="AO6" s="228">
        <f>SUM(F6,K6,P6,U6,Z6,AE6,AJ6)</f>
        <v>57780</v>
      </c>
      <c r="AP6" s="221">
        <f>SUM(G6,L6,Q6,V6,AA6,AF6,AK6)</f>
        <v>59589</v>
      </c>
      <c r="AQ6" s="171">
        <f>IFERROR(AP6/AM6,0)</f>
        <v>0.16625977584268253</v>
      </c>
      <c r="AR6" s="132">
        <f>IFERROR(G6/$AP6,0)</f>
        <v>5.823222406820051E-3</v>
      </c>
      <c r="AS6" s="132">
        <f>IFERROR(L6/$AP6,0)</f>
        <v>1.3895181996677239E-2</v>
      </c>
      <c r="AT6" s="132">
        <f>IFERROR(Q6/$AP6,0)</f>
        <v>0.26466294114685596</v>
      </c>
      <c r="AU6" s="132">
        <f>IFERROR(V6/$AP6,0)</f>
        <v>0.28144456191578981</v>
      </c>
      <c r="AV6" s="132">
        <f>IFERROR(AA6/$AP6,0)</f>
        <v>0.24497809998489653</v>
      </c>
      <c r="AW6" s="132">
        <f>IFERROR(AF6/$AP6,0)</f>
        <v>0.1362331974022051</v>
      </c>
      <c r="AX6" s="132">
        <f>IFERROR(AK6/$AP6,0)</f>
        <v>5.2962795146755275E-2</v>
      </c>
      <c r="AY6" s="241"/>
    </row>
    <row r="7" spans="1:51" ht="13.5" customHeight="1">
      <c r="B7" s="237">
        <v>2</v>
      </c>
      <c r="C7" s="50" t="s">
        <v>115</v>
      </c>
      <c r="D7" s="177">
        <v>43</v>
      </c>
      <c r="E7" s="223">
        <v>0</v>
      </c>
      <c r="F7" s="224">
        <v>4</v>
      </c>
      <c r="G7" s="220">
        <v>4</v>
      </c>
      <c r="H7" s="171">
        <f t="shared" ref="H7:H70" si="1">IFERROR(G7/D7,0)</f>
        <v>9.3023255813953487E-2</v>
      </c>
      <c r="I7" s="177">
        <v>125</v>
      </c>
      <c r="J7" s="223">
        <v>5</v>
      </c>
      <c r="K7" s="224">
        <v>20</v>
      </c>
      <c r="L7" s="220">
        <v>23</v>
      </c>
      <c r="M7" s="171">
        <f t="shared" ref="M7:M70" si="2">IFERROR(L7/I7,0)</f>
        <v>0.184</v>
      </c>
      <c r="N7" s="177">
        <v>4838</v>
      </c>
      <c r="O7" s="223">
        <v>66</v>
      </c>
      <c r="P7" s="224">
        <v>515</v>
      </c>
      <c r="Q7" s="220">
        <v>555</v>
      </c>
      <c r="R7" s="171">
        <f t="shared" ref="R7:R70" si="3">IFERROR(Q7/N7,0)</f>
        <v>0.11471682513435304</v>
      </c>
      <c r="S7" s="177">
        <v>3765</v>
      </c>
      <c r="T7" s="223">
        <v>34</v>
      </c>
      <c r="U7" s="224">
        <v>534</v>
      </c>
      <c r="V7" s="220">
        <v>558</v>
      </c>
      <c r="W7" s="171">
        <f t="shared" ref="W7:W70" si="4">IFERROR(V7/S7,0)</f>
        <v>0.14820717131474104</v>
      </c>
      <c r="X7" s="177">
        <v>2887</v>
      </c>
      <c r="Y7" s="223">
        <v>17</v>
      </c>
      <c r="Z7" s="224">
        <v>516</v>
      </c>
      <c r="AA7" s="220">
        <v>526</v>
      </c>
      <c r="AB7" s="126">
        <f t="shared" ref="AB7:AB70" si="5">IFERROR(AA7/X7,0)</f>
        <v>0.1821960512642882</v>
      </c>
      <c r="AC7" s="240">
        <v>1366</v>
      </c>
      <c r="AD7" s="223">
        <v>3</v>
      </c>
      <c r="AE7" s="224">
        <v>294</v>
      </c>
      <c r="AF7" s="220">
        <v>296</v>
      </c>
      <c r="AG7" s="171">
        <f t="shared" ref="AG7:AG70" si="6">IFERROR(AF7/AC7,0)</f>
        <v>0.21669106881405564</v>
      </c>
      <c r="AH7" s="177">
        <v>457</v>
      </c>
      <c r="AI7" s="223">
        <v>0</v>
      </c>
      <c r="AJ7" s="224">
        <v>90</v>
      </c>
      <c r="AK7" s="220">
        <v>90</v>
      </c>
      <c r="AL7" s="171">
        <f t="shared" si="0"/>
        <v>0.19693654266958424</v>
      </c>
      <c r="AM7" s="177">
        <f t="shared" ref="AM7:AM70" si="7">SUM(D7,I7,N7,S7,X7,AC7,AH7)</f>
        <v>13481</v>
      </c>
      <c r="AN7" s="223">
        <f t="shared" ref="AN7:AN70" si="8">SUM(E7,J7,O7,T7,Y7,AD7,AI7)</f>
        <v>125</v>
      </c>
      <c r="AO7" s="222">
        <f t="shared" ref="AO7:AO70" si="9">SUM(F7,K7,P7,U7,Z7,AE7,AJ7)</f>
        <v>1973</v>
      </c>
      <c r="AP7" s="220">
        <f t="shared" ref="AP7:AP70" si="10">SUM(G7,L7,Q7,V7,AA7,AF7,AK7)</f>
        <v>2052</v>
      </c>
      <c r="AQ7" s="171">
        <f t="shared" ref="AQ7:AQ70" si="11">IFERROR(AP7/AM7,0)</f>
        <v>0.15221422743119947</v>
      </c>
      <c r="AR7" s="132">
        <f t="shared" ref="AR7:AR70" si="12">IFERROR(G7/$AP7,0)</f>
        <v>1.9493177387914229E-3</v>
      </c>
      <c r="AS7" s="132">
        <f t="shared" ref="AS7:AS70" si="13">IFERROR(L7/$AP7,0)</f>
        <v>1.1208576998050682E-2</v>
      </c>
      <c r="AT7" s="132">
        <f t="shared" ref="AT7:AT70" si="14">IFERROR(Q7/$AP7,0)</f>
        <v>0.27046783625730997</v>
      </c>
      <c r="AU7" s="132">
        <f t="shared" ref="AU7:AU70" si="15">IFERROR(V7/$AP7,0)</f>
        <v>0.27192982456140352</v>
      </c>
      <c r="AV7" s="132">
        <f t="shared" ref="AV7:AV70" si="16">IFERROR(AA7/$AP7,0)</f>
        <v>0.25633528265107214</v>
      </c>
      <c r="AW7" s="132">
        <f t="shared" ref="AW7:AW70" si="17">IFERROR(AF7/$AP7,0)</f>
        <v>0.14424951267056529</v>
      </c>
      <c r="AX7" s="132">
        <f t="shared" ref="AX7:AX70" si="18">IFERROR(AK7/$AP7,0)</f>
        <v>4.3859649122807015E-2</v>
      </c>
      <c r="AY7" s="241"/>
    </row>
    <row r="8" spans="1:51" ht="13.5" customHeight="1">
      <c r="B8" s="237">
        <v>3</v>
      </c>
      <c r="C8" s="50" t="s">
        <v>116</v>
      </c>
      <c r="D8" s="177">
        <v>36</v>
      </c>
      <c r="E8" s="223">
        <v>4</v>
      </c>
      <c r="F8" s="224">
        <v>4</v>
      </c>
      <c r="G8" s="220">
        <v>6</v>
      </c>
      <c r="H8" s="171">
        <f t="shared" si="1"/>
        <v>0.16666666666666666</v>
      </c>
      <c r="I8" s="177">
        <v>96</v>
      </c>
      <c r="J8" s="223">
        <v>3</v>
      </c>
      <c r="K8" s="224">
        <v>28</v>
      </c>
      <c r="L8" s="220">
        <v>29</v>
      </c>
      <c r="M8" s="171">
        <f t="shared" si="2"/>
        <v>0.30208333333333331</v>
      </c>
      <c r="N8" s="177">
        <v>3030</v>
      </c>
      <c r="O8" s="223">
        <v>37</v>
      </c>
      <c r="P8" s="224">
        <v>372</v>
      </c>
      <c r="Q8" s="220">
        <v>388</v>
      </c>
      <c r="R8" s="171">
        <f t="shared" si="3"/>
        <v>0.12805280528052806</v>
      </c>
      <c r="S8" s="177">
        <v>2353</v>
      </c>
      <c r="T8" s="223">
        <v>18</v>
      </c>
      <c r="U8" s="224">
        <v>364</v>
      </c>
      <c r="V8" s="220">
        <v>374</v>
      </c>
      <c r="W8" s="171">
        <f t="shared" si="4"/>
        <v>0.15894602634934127</v>
      </c>
      <c r="X8" s="177">
        <v>1795</v>
      </c>
      <c r="Y8" s="223">
        <v>8</v>
      </c>
      <c r="Z8" s="224">
        <v>361</v>
      </c>
      <c r="AA8" s="220">
        <v>363</v>
      </c>
      <c r="AB8" s="126">
        <f t="shared" si="5"/>
        <v>0.20222841225626742</v>
      </c>
      <c r="AC8" s="240">
        <v>854</v>
      </c>
      <c r="AD8" s="223">
        <v>0</v>
      </c>
      <c r="AE8" s="224">
        <v>204</v>
      </c>
      <c r="AF8" s="220">
        <v>204</v>
      </c>
      <c r="AG8" s="171">
        <f t="shared" si="6"/>
        <v>0.2388758782201405</v>
      </c>
      <c r="AH8" s="177">
        <v>324</v>
      </c>
      <c r="AI8" s="223">
        <v>0</v>
      </c>
      <c r="AJ8" s="224">
        <v>96</v>
      </c>
      <c r="AK8" s="220">
        <v>96</v>
      </c>
      <c r="AL8" s="171">
        <f t="shared" si="0"/>
        <v>0.29629629629629628</v>
      </c>
      <c r="AM8" s="177">
        <f t="shared" si="7"/>
        <v>8488</v>
      </c>
      <c r="AN8" s="223">
        <f t="shared" si="8"/>
        <v>70</v>
      </c>
      <c r="AO8" s="222">
        <f t="shared" si="9"/>
        <v>1429</v>
      </c>
      <c r="AP8" s="220">
        <f t="shared" si="10"/>
        <v>1460</v>
      </c>
      <c r="AQ8" s="171">
        <f t="shared" si="11"/>
        <v>0.17200754005655042</v>
      </c>
      <c r="AR8" s="132">
        <f t="shared" si="12"/>
        <v>4.10958904109589E-3</v>
      </c>
      <c r="AS8" s="132">
        <f t="shared" si="13"/>
        <v>1.9863013698630139E-2</v>
      </c>
      <c r="AT8" s="132">
        <f t="shared" si="14"/>
        <v>0.26575342465753427</v>
      </c>
      <c r="AU8" s="132">
        <f t="shared" si="15"/>
        <v>0.25616438356164384</v>
      </c>
      <c r="AV8" s="132">
        <f t="shared" si="16"/>
        <v>0.24863013698630138</v>
      </c>
      <c r="AW8" s="132">
        <f t="shared" si="17"/>
        <v>0.13972602739726028</v>
      </c>
      <c r="AX8" s="132">
        <f t="shared" si="18"/>
        <v>6.575342465753424E-2</v>
      </c>
      <c r="AY8" s="241"/>
    </row>
    <row r="9" spans="1:51" ht="13.5" customHeight="1">
      <c r="B9" s="237">
        <v>4</v>
      </c>
      <c r="C9" s="50" t="s">
        <v>117</v>
      </c>
      <c r="D9" s="177">
        <v>48</v>
      </c>
      <c r="E9" s="223">
        <v>2</v>
      </c>
      <c r="F9" s="224">
        <v>16</v>
      </c>
      <c r="G9" s="220">
        <v>16</v>
      </c>
      <c r="H9" s="171">
        <f t="shared" si="1"/>
        <v>0.33333333333333331</v>
      </c>
      <c r="I9" s="177">
        <v>83</v>
      </c>
      <c r="J9" s="223">
        <v>8</v>
      </c>
      <c r="K9" s="224">
        <v>24</v>
      </c>
      <c r="L9" s="220">
        <v>28</v>
      </c>
      <c r="M9" s="171">
        <f t="shared" si="2"/>
        <v>0.33734939759036142</v>
      </c>
      <c r="N9" s="177">
        <v>3546</v>
      </c>
      <c r="O9" s="223">
        <v>40</v>
      </c>
      <c r="P9" s="224">
        <v>448</v>
      </c>
      <c r="Q9" s="220">
        <v>469</v>
      </c>
      <c r="R9" s="171">
        <f t="shared" si="3"/>
        <v>0.13226170332769319</v>
      </c>
      <c r="S9" s="177">
        <v>3006</v>
      </c>
      <c r="T9" s="223">
        <v>21</v>
      </c>
      <c r="U9" s="224">
        <v>502</v>
      </c>
      <c r="V9" s="220">
        <v>514</v>
      </c>
      <c r="W9" s="171">
        <f t="shared" si="4"/>
        <v>0.17099135063206919</v>
      </c>
      <c r="X9" s="177">
        <v>1917</v>
      </c>
      <c r="Y9" s="223">
        <v>11</v>
      </c>
      <c r="Z9" s="224">
        <v>439</v>
      </c>
      <c r="AA9" s="220">
        <v>443</v>
      </c>
      <c r="AB9" s="126">
        <f t="shared" si="5"/>
        <v>0.23109024517475221</v>
      </c>
      <c r="AC9" s="240">
        <v>894</v>
      </c>
      <c r="AD9" s="223">
        <v>0</v>
      </c>
      <c r="AE9" s="224">
        <v>241</v>
      </c>
      <c r="AF9" s="220">
        <v>241</v>
      </c>
      <c r="AG9" s="171">
        <f t="shared" si="6"/>
        <v>0.26957494407158838</v>
      </c>
      <c r="AH9" s="177">
        <v>325</v>
      </c>
      <c r="AI9" s="223">
        <v>0</v>
      </c>
      <c r="AJ9" s="224">
        <v>85</v>
      </c>
      <c r="AK9" s="220">
        <v>85</v>
      </c>
      <c r="AL9" s="171">
        <f t="shared" si="0"/>
        <v>0.26153846153846155</v>
      </c>
      <c r="AM9" s="177">
        <f t="shared" si="7"/>
        <v>9819</v>
      </c>
      <c r="AN9" s="223">
        <f t="shared" si="8"/>
        <v>82</v>
      </c>
      <c r="AO9" s="222">
        <f t="shared" si="9"/>
        <v>1755</v>
      </c>
      <c r="AP9" s="220">
        <f t="shared" si="10"/>
        <v>1796</v>
      </c>
      <c r="AQ9" s="171">
        <f t="shared" si="11"/>
        <v>0.1829106833689785</v>
      </c>
      <c r="AR9" s="132">
        <f t="shared" si="12"/>
        <v>8.9086859688195987E-3</v>
      </c>
      <c r="AS9" s="132">
        <f t="shared" si="13"/>
        <v>1.5590200445434299E-2</v>
      </c>
      <c r="AT9" s="132">
        <f t="shared" si="14"/>
        <v>0.26113585746102452</v>
      </c>
      <c r="AU9" s="132">
        <f t="shared" si="15"/>
        <v>0.28619153674832964</v>
      </c>
      <c r="AV9" s="132">
        <f t="shared" si="16"/>
        <v>0.24665924276169265</v>
      </c>
      <c r="AW9" s="132">
        <f t="shared" si="17"/>
        <v>0.13418708240534521</v>
      </c>
      <c r="AX9" s="132">
        <f t="shared" si="18"/>
        <v>4.7327394209354119E-2</v>
      </c>
      <c r="AY9" s="241"/>
    </row>
    <row r="10" spans="1:51" ht="13.5" customHeight="1">
      <c r="B10" s="237">
        <v>5</v>
      </c>
      <c r="C10" s="50" t="s">
        <v>118</v>
      </c>
      <c r="D10" s="177">
        <v>35</v>
      </c>
      <c r="E10" s="223">
        <v>0</v>
      </c>
      <c r="F10" s="224">
        <v>4</v>
      </c>
      <c r="G10" s="220">
        <v>4</v>
      </c>
      <c r="H10" s="171">
        <f t="shared" si="1"/>
        <v>0.11428571428571428</v>
      </c>
      <c r="I10" s="177">
        <v>68</v>
      </c>
      <c r="J10" s="223">
        <v>2</v>
      </c>
      <c r="K10" s="224">
        <v>14</v>
      </c>
      <c r="L10" s="220">
        <v>15</v>
      </c>
      <c r="M10" s="171">
        <f t="shared" si="2"/>
        <v>0.22058823529411764</v>
      </c>
      <c r="N10" s="177">
        <v>3043</v>
      </c>
      <c r="O10" s="223">
        <v>33</v>
      </c>
      <c r="P10" s="224">
        <v>333</v>
      </c>
      <c r="Q10" s="220">
        <v>348</v>
      </c>
      <c r="R10" s="171">
        <f t="shared" si="3"/>
        <v>0.11436082813013473</v>
      </c>
      <c r="S10" s="177">
        <v>2423</v>
      </c>
      <c r="T10" s="223">
        <v>25</v>
      </c>
      <c r="U10" s="224">
        <v>333</v>
      </c>
      <c r="V10" s="220">
        <v>344</v>
      </c>
      <c r="W10" s="171">
        <f t="shared" si="4"/>
        <v>0.14197276104003301</v>
      </c>
      <c r="X10" s="177">
        <v>1614</v>
      </c>
      <c r="Y10" s="223">
        <v>4</v>
      </c>
      <c r="Z10" s="224">
        <v>271</v>
      </c>
      <c r="AA10" s="220">
        <v>274</v>
      </c>
      <c r="AB10" s="126">
        <f t="shared" si="5"/>
        <v>0.1697645600991326</v>
      </c>
      <c r="AC10" s="240">
        <v>857</v>
      </c>
      <c r="AD10" s="223">
        <v>2</v>
      </c>
      <c r="AE10" s="224">
        <v>175</v>
      </c>
      <c r="AF10" s="220">
        <v>176</v>
      </c>
      <c r="AG10" s="171">
        <f t="shared" si="6"/>
        <v>0.20536756126021002</v>
      </c>
      <c r="AH10" s="177">
        <v>325</v>
      </c>
      <c r="AI10" s="223">
        <v>0</v>
      </c>
      <c r="AJ10" s="224">
        <v>75</v>
      </c>
      <c r="AK10" s="220">
        <v>75</v>
      </c>
      <c r="AL10" s="171">
        <f t="shared" si="0"/>
        <v>0.23076923076923078</v>
      </c>
      <c r="AM10" s="177">
        <f t="shared" si="7"/>
        <v>8365</v>
      </c>
      <c r="AN10" s="223">
        <f t="shared" si="8"/>
        <v>66</v>
      </c>
      <c r="AO10" s="222">
        <f t="shared" si="9"/>
        <v>1205</v>
      </c>
      <c r="AP10" s="220">
        <f t="shared" si="10"/>
        <v>1236</v>
      </c>
      <c r="AQ10" s="171">
        <f t="shared" si="11"/>
        <v>0.14775851763299461</v>
      </c>
      <c r="AR10" s="132">
        <f t="shared" si="12"/>
        <v>3.2362459546925568E-3</v>
      </c>
      <c r="AS10" s="132">
        <f t="shared" si="13"/>
        <v>1.2135922330097087E-2</v>
      </c>
      <c r="AT10" s="132">
        <f t="shared" si="14"/>
        <v>0.28155339805825241</v>
      </c>
      <c r="AU10" s="132">
        <f t="shared" si="15"/>
        <v>0.27831715210355989</v>
      </c>
      <c r="AV10" s="132">
        <f t="shared" si="16"/>
        <v>0.22168284789644013</v>
      </c>
      <c r="AW10" s="132">
        <f t="shared" si="17"/>
        <v>0.14239482200647249</v>
      </c>
      <c r="AX10" s="132">
        <f t="shared" si="18"/>
        <v>6.0679611650485438E-2</v>
      </c>
      <c r="AY10" s="241"/>
    </row>
    <row r="11" spans="1:51" ht="13.5" customHeight="1">
      <c r="B11" s="237">
        <v>6</v>
      </c>
      <c r="C11" s="50" t="s">
        <v>119</v>
      </c>
      <c r="D11" s="177">
        <v>59</v>
      </c>
      <c r="E11" s="223">
        <v>0</v>
      </c>
      <c r="F11" s="224">
        <v>13</v>
      </c>
      <c r="G11" s="220">
        <v>13</v>
      </c>
      <c r="H11" s="171">
        <f t="shared" si="1"/>
        <v>0.22033898305084745</v>
      </c>
      <c r="I11" s="177">
        <v>134</v>
      </c>
      <c r="J11" s="223">
        <v>4</v>
      </c>
      <c r="K11" s="224">
        <v>37</v>
      </c>
      <c r="L11" s="220">
        <v>38</v>
      </c>
      <c r="M11" s="171">
        <f t="shared" si="2"/>
        <v>0.28358208955223879</v>
      </c>
      <c r="N11" s="177">
        <v>4526</v>
      </c>
      <c r="O11" s="223">
        <v>47</v>
      </c>
      <c r="P11" s="224">
        <v>519</v>
      </c>
      <c r="Q11" s="220">
        <v>548</v>
      </c>
      <c r="R11" s="171">
        <f t="shared" si="3"/>
        <v>0.12107821475916924</v>
      </c>
      <c r="S11" s="177">
        <v>3537</v>
      </c>
      <c r="T11" s="223">
        <v>34</v>
      </c>
      <c r="U11" s="224">
        <v>537</v>
      </c>
      <c r="V11" s="220">
        <v>550</v>
      </c>
      <c r="W11" s="171">
        <f t="shared" si="4"/>
        <v>0.15549901046084252</v>
      </c>
      <c r="X11" s="177">
        <v>2447</v>
      </c>
      <c r="Y11" s="223">
        <v>13</v>
      </c>
      <c r="Z11" s="224">
        <v>453</v>
      </c>
      <c r="AA11" s="220">
        <v>460</v>
      </c>
      <c r="AB11" s="126">
        <f t="shared" si="5"/>
        <v>0.1879852881078872</v>
      </c>
      <c r="AC11" s="240">
        <v>1073</v>
      </c>
      <c r="AD11" s="223">
        <v>4</v>
      </c>
      <c r="AE11" s="224">
        <v>249</v>
      </c>
      <c r="AF11" s="220">
        <v>253</v>
      </c>
      <c r="AG11" s="171">
        <f t="shared" si="6"/>
        <v>0.23578751164958062</v>
      </c>
      <c r="AH11" s="177">
        <v>373</v>
      </c>
      <c r="AI11" s="223">
        <v>0</v>
      </c>
      <c r="AJ11" s="224">
        <v>86</v>
      </c>
      <c r="AK11" s="220">
        <v>86</v>
      </c>
      <c r="AL11" s="171">
        <f t="shared" si="0"/>
        <v>0.23056300268096513</v>
      </c>
      <c r="AM11" s="177">
        <f t="shared" si="7"/>
        <v>12149</v>
      </c>
      <c r="AN11" s="223">
        <f t="shared" si="8"/>
        <v>102</v>
      </c>
      <c r="AO11" s="222">
        <f t="shared" si="9"/>
        <v>1894</v>
      </c>
      <c r="AP11" s="220">
        <f t="shared" si="10"/>
        <v>1948</v>
      </c>
      <c r="AQ11" s="171">
        <f t="shared" si="11"/>
        <v>0.16034241501358137</v>
      </c>
      <c r="AR11" s="132">
        <f t="shared" si="12"/>
        <v>6.673511293634497E-3</v>
      </c>
      <c r="AS11" s="132">
        <f t="shared" si="13"/>
        <v>1.9507186858316223E-2</v>
      </c>
      <c r="AT11" s="132">
        <f t="shared" si="14"/>
        <v>0.28131416837782341</v>
      </c>
      <c r="AU11" s="132">
        <f t="shared" si="15"/>
        <v>0.28234086242299794</v>
      </c>
      <c r="AV11" s="132">
        <f t="shared" si="16"/>
        <v>0.23613963039014374</v>
      </c>
      <c r="AW11" s="132">
        <f t="shared" si="17"/>
        <v>0.12987679671457905</v>
      </c>
      <c r="AX11" s="132">
        <f t="shared" si="18"/>
        <v>4.4147843942505136E-2</v>
      </c>
      <c r="AY11" s="241"/>
    </row>
    <row r="12" spans="1:51" ht="13.5" customHeight="1">
      <c r="B12" s="237">
        <v>7</v>
      </c>
      <c r="C12" s="50" t="s">
        <v>120</v>
      </c>
      <c r="D12" s="177">
        <v>61</v>
      </c>
      <c r="E12" s="223">
        <v>4</v>
      </c>
      <c r="F12" s="224">
        <v>15</v>
      </c>
      <c r="G12" s="220">
        <v>19</v>
      </c>
      <c r="H12" s="171">
        <f t="shared" si="1"/>
        <v>0.31147540983606559</v>
      </c>
      <c r="I12" s="177">
        <v>117</v>
      </c>
      <c r="J12" s="223">
        <v>3</v>
      </c>
      <c r="K12" s="224">
        <v>33</v>
      </c>
      <c r="L12" s="220">
        <v>33</v>
      </c>
      <c r="M12" s="171">
        <f t="shared" si="2"/>
        <v>0.28205128205128205</v>
      </c>
      <c r="N12" s="177">
        <v>4122</v>
      </c>
      <c r="O12" s="223">
        <v>56</v>
      </c>
      <c r="P12" s="224">
        <v>502</v>
      </c>
      <c r="Q12" s="220">
        <v>542</v>
      </c>
      <c r="R12" s="171">
        <f t="shared" si="3"/>
        <v>0.13148956817079088</v>
      </c>
      <c r="S12" s="177">
        <v>3161</v>
      </c>
      <c r="T12" s="223">
        <v>32</v>
      </c>
      <c r="U12" s="224">
        <v>540</v>
      </c>
      <c r="V12" s="220">
        <v>556</v>
      </c>
      <c r="W12" s="171">
        <f t="shared" si="4"/>
        <v>0.17589370452388484</v>
      </c>
      <c r="X12" s="177">
        <v>2003</v>
      </c>
      <c r="Y12" s="223">
        <v>17</v>
      </c>
      <c r="Z12" s="224">
        <v>419</v>
      </c>
      <c r="AA12" s="220">
        <v>428</v>
      </c>
      <c r="AB12" s="126">
        <f t="shared" si="5"/>
        <v>0.21367948077883175</v>
      </c>
      <c r="AC12" s="240">
        <v>937</v>
      </c>
      <c r="AD12" s="223">
        <v>3</v>
      </c>
      <c r="AE12" s="224">
        <v>244</v>
      </c>
      <c r="AF12" s="220">
        <v>246</v>
      </c>
      <c r="AG12" s="171">
        <f t="shared" si="6"/>
        <v>0.26254002134471716</v>
      </c>
      <c r="AH12" s="177">
        <v>355</v>
      </c>
      <c r="AI12" s="223">
        <v>3</v>
      </c>
      <c r="AJ12" s="224">
        <v>93</v>
      </c>
      <c r="AK12" s="220">
        <v>96</v>
      </c>
      <c r="AL12" s="171">
        <f t="shared" si="0"/>
        <v>0.27042253521126758</v>
      </c>
      <c r="AM12" s="177">
        <f t="shared" si="7"/>
        <v>10756</v>
      </c>
      <c r="AN12" s="223">
        <f t="shared" si="8"/>
        <v>118</v>
      </c>
      <c r="AO12" s="222">
        <f t="shared" si="9"/>
        <v>1846</v>
      </c>
      <c r="AP12" s="220">
        <f t="shared" si="10"/>
        <v>1920</v>
      </c>
      <c r="AQ12" s="171">
        <f t="shared" si="11"/>
        <v>0.17850502045370026</v>
      </c>
      <c r="AR12" s="132">
        <f t="shared" si="12"/>
        <v>9.8958333333333329E-3</v>
      </c>
      <c r="AS12" s="132">
        <f t="shared" si="13"/>
        <v>1.7187500000000001E-2</v>
      </c>
      <c r="AT12" s="132">
        <f t="shared" si="14"/>
        <v>0.28229166666666666</v>
      </c>
      <c r="AU12" s="132">
        <f t="shared" si="15"/>
        <v>0.28958333333333336</v>
      </c>
      <c r="AV12" s="132">
        <f t="shared" si="16"/>
        <v>0.22291666666666668</v>
      </c>
      <c r="AW12" s="132">
        <f t="shared" si="17"/>
        <v>0.12812499999999999</v>
      </c>
      <c r="AX12" s="132">
        <f t="shared" si="18"/>
        <v>0.05</v>
      </c>
      <c r="AY12" s="241"/>
    </row>
    <row r="13" spans="1:51" ht="13.5" customHeight="1">
      <c r="B13" s="237">
        <v>8</v>
      </c>
      <c r="C13" s="50" t="s">
        <v>59</v>
      </c>
      <c r="D13" s="177">
        <v>38</v>
      </c>
      <c r="E13" s="223">
        <v>1</v>
      </c>
      <c r="F13" s="224">
        <v>6</v>
      </c>
      <c r="G13" s="220">
        <v>7</v>
      </c>
      <c r="H13" s="171">
        <f t="shared" si="1"/>
        <v>0.18421052631578946</v>
      </c>
      <c r="I13" s="177">
        <v>72</v>
      </c>
      <c r="J13" s="223">
        <v>1</v>
      </c>
      <c r="K13" s="224">
        <v>9</v>
      </c>
      <c r="L13" s="220">
        <v>10</v>
      </c>
      <c r="M13" s="171">
        <f t="shared" si="2"/>
        <v>0.1388888888888889</v>
      </c>
      <c r="N13" s="177">
        <v>2905</v>
      </c>
      <c r="O13" s="223">
        <v>33</v>
      </c>
      <c r="P13" s="224">
        <v>307</v>
      </c>
      <c r="Q13" s="220">
        <v>326</v>
      </c>
      <c r="R13" s="171">
        <f t="shared" si="3"/>
        <v>0.11222030981067126</v>
      </c>
      <c r="S13" s="177">
        <v>2441</v>
      </c>
      <c r="T13" s="223">
        <v>29</v>
      </c>
      <c r="U13" s="224">
        <v>348</v>
      </c>
      <c r="V13" s="220">
        <v>363</v>
      </c>
      <c r="W13" s="171">
        <f t="shared" si="4"/>
        <v>0.14870954526833266</v>
      </c>
      <c r="X13" s="177">
        <v>1882</v>
      </c>
      <c r="Y13" s="223">
        <v>7</v>
      </c>
      <c r="Z13" s="224">
        <v>324</v>
      </c>
      <c r="AA13" s="220">
        <v>326</v>
      </c>
      <c r="AB13" s="126">
        <f t="shared" si="5"/>
        <v>0.17321997874601489</v>
      </c>
      <c r="AC13" s="240">
        <v>983</v>
      </c>
      <c r="AD13" s="223">
        <v>3</v>
      </c>
      <c r="AE13" s="224">
        <v>192</v>
      </c>
      <c r="AF13" s="220">
        <v>194</v>
      </c>
      <c r="AG13" s="171">
        <f t="shared" si="6"/>
        <v>0.19735503560528994</v>
      </c>
      <c r="AH13" s="177">
        <v>347</v>
      </c>
      <c r="AI13" s="223">
        <v>1</v>
      </c>
      <c r="AJ13" s="224">
        <v>72</v>
      </c>
      <c r="AK13" s="220">
        <v>73</v>
      </c>
      <c r="AL13" s="171">
        <f t="shared" ref="AL13:AL70" si="19">IFERROR(AK13/AH13,0)</f>
        <v>0.21037463976945245</v>
      </c>
      <c r="AM13" s="177">
        <f t="shared" si="7"/>
        <v>8668</v>
      </c>
      <c r="AN13" s="223">
        <f t="shared" si="8"/>
        <v>75</v>
      </c>
      <c r="AO13" s="222">
        <f t="shared" si="9"/>
        <v>1258</v>
      </c>
      <c r="AP13" s="220">
        <f t="shared" si="10"/>
        <v>1299</v>
      </c>
      <c r="AQ13" s="171">
        <f t="shared" si="11"/>
        <v>0.14986155976003693</v>
      </c>
      <c r="AR13" s="132">
        <f t="shared" si="12"/>
        <v>5.3887605850654347E-3</v>
      </c>
      <c r="AS13" s="132">
        <f t="shared" si="13"/>
        <v>7.6982294072363358E-3</v>
      </c>
      <c r="AT13" s="132">
        <f t="shared" si="14"/>
        <v>0.25096227867590454</v>
      </c>
      <c r="AU13" s="132">
        <f t="shared" si="15"/>
        <v>0.27944572748267898</v>
      </c>
      <c r="AV13" s="132">
        <f t="shared" si="16"/>
        <v>0.25096227867590454</v>
      </c>
      <c r="AW13" s="132">
        <f t="shared" si="17"/>
        <v>0.14934565050038492</v>
      </c>
      <c r="AX13" s="132">
        <f t="shared" si="18"/>
        <v>5.6197074672825253E-2</v>
      </c>
      <c r="AY13" s="241"/>
    </row>
    <row r="14" spans="1:51" ht="13.5" customHeight="1">
      <c r="B14" s="237">
        <v>9</v>
      </c>
      <c r="C14" s="50" t="s">
        <v>121</v>
      </c>
      <c r="D14" s="177">
        <v>18</v>
      </c>
      <c r="E14" s="223">
        <v>0</v>
      </c>
      <c r="F14" s="224">
        <v>1</v>
      </c>
      <c r="G14" s="220">
        <v>1</v>
      </c>
      <c r="H14" s="171">
        <f t="shared" si="1"/>
        <v>5.5555555555555552E-2</v>
      </c>
      <c r="I14" s="177">
        <v>58</v>
      </c>
      <c r="J14" s="223">
        <v>3</v>
      </c>
      <c r="K14" s="224">
        <v>15</v>
      </c>
      <c r="L14" s="220">
        <v>17</v>
      </c>
      <c r="M14" s="171">
        <f t="shared" si="2"/>
        <v>0.29310344827586204</v>
      </c>
      <c r="N14" s="177">
        <v>2062</v>
      </c>
      <c r="O14" s="223">
        <v>28</v>
      </c>
      <c r="P14" s="224">
        <v>239</v>
      </c>
      <c r="Q14" s="220">
        <v>256</v>
      </c>
      <c r="R14" s="171">
        <f t="shared" si="3"/>
        <v>0.12415130940834142</v>
      </c>
      <c r="S14" s="177">
        <v>1582</v>
      </c>
      <c r="T14" s="223">
        <v>14</v>
      </c>
      <c r="U14" s="224">
        <v>226</v>
      </c>
      <c r="V14" s="220">
        <v>235</v>
      </c>
      <c r="W14" s="171">
        <f t="shared" si="4"/>
        <v>0.14854614412136535</v>
      </c>
      <c r="X14" s="177">
        <v>1097</v>
      </c>
      <c r="Y14" s="223">
        <v>2</v>
      </c>
      <c r="Z14" s="224">
        <v>202</v>
      </c>
      <c r="AA14" s="220">
        <v>203</v>
      </c>
      <c r="AB14" s="126">
        <f t="shared" si="5"/>
        <v>0.18505013673655424</v>
      </c>
      <c r="AC14" s="240">
        <v>542</v>
      </c>
      <c r="AD14" s="223">
        <v>2</v>
      </c>
      <c r="AE14" s="224">
        <v>110</v>
      </c>
      <c r="AF14" s="220">
        <v>112</v>
      </c>
      <c r="AG14" s="171">
        <f t="shared" si="6"/>
        <v>0.20664206642066421</v>
      </c>
      <c r="AH14" s="177">
        <v>216</v>
      </c>
      <c r="AI14" s="223">
        <v>1</v>
      </c>
      <c r="AJ14" s="224">
        <v>51</v>
      </c>
      <c r="AK14" s="220">
        <v>51</v>
      </c>
      <c r="AL14" s="171">
        <f t="shared" si="19"/>
        <v>0.2361111111111111</v>
      </c>
      <c r="AM14" s="177">
        <f t="shared" si="7"/>
        <v>5575</v>
      </c>
      <c r="AN14" s="223">
        <f t="shared" si="8"/>
        <v>50</v>
      </c>
      <c r="AO14" s="222">
        <f t="shared" si="9"/>
        <v>844</v>
      </c>
      <c r="AP14" s="220">
        <f t="shared" si="10"/>
        <v>875</v>
      </c>
      <c r="AQ14" s="171">
        <f t="shared" si="11"/>
        <v>0.15695067264573992</v>
      </c>
      <c r="AR14" s="132">
        <f t="shared" si="12"/>
        <v>1.1428571428571429E-3</v>
      </c>
      <c r="AS14" s="132">
        <f t="shared" si="13"/>
        <v>1.9428571428571427E-2</v>
      </c>
      <c r="AT14" s="132">
        <f t="shared" si="14"/>
        <v>0.29257142857142859</v>
      </c>
      <c r="AU14" s="132">
        <f t="shared" si="15"/>
        <v>0.26857142857142857</v>
      </c>
      <c r="AV14" s="132">
        <f t="shared" si="16"/>
        <v>0.23200000000000001</v>
      </c>
      <c r="AW14" s="132">
        <f t="shared" si="17"/>
        <v>0.128</v>
      </c>
      <c r="AX14" s="132">
        <f t="shared" si="18"/>
        <v>5.8285714285714288E-2</v>
      </c>
      <c r="AY14" s="241"/>
    </row>
    <row r="15" spans="1:51" ht="13.5" customHeight="1">
      <c r="B15" s="237">
        <v>10</v>
      </c>
      <c r="C15" s="50" t="s">
        <v>60</v>
      </c>
      <c r="D15" s="177">
        <v>46</v>
      </c>
      <c r="E15" s="223">
        <v>2</v>
      </c>
      <c r="F15" s="224">
        <v>8</v>
      </c>
      <c r="G15" s="220">
        <v>8</v>
      </c>
      <c r="H15" s="171">
        <f t="shared" si="1"/>
        <v>0.17391304347826086</v>
      </c>
      <c r="I15" s="177">
        <v>95</v>
      </c>
      <c r="J15" s="223">
        <v>1</v>
      </c>
      <c r="K15" s="224">
        <v>27</v>
      </c>
      <c r="L15" s="220">
        <v>28</v>
      </c>
      <c r="M15" s="171">
        <f t="shared" si="2"/>
        <v>0.29473684210526313</v>
      </c>
      <c r="N15" s="177">
        <v>4907</v>
      </c>
      <c r="O15" s="223">
        <v>57</v>
      </c>
      <c r="P15" s="224">
        <v>563</v>
      </c>
      <c r="Q15" s="220">
        <v>591</v>
      </c>
      <c r="R15" s="171">
        <f t="shared" si="3"/>
        <v>0.1204401874872631</v>
      </c>
      <c r="S15" s="177">
        <v>3827</v>
      </c>
      <c r="T15" s="223">
        <v>35</v>
      </c>
      <c r="U15" s="224">
        <v>648</v>
      </c>
      <c r="V15" s="220">
        <v>663</v>
      </c>
      <c r="W15" s="171">
        <f t="shared" si="4"/>
        <v>0.17324274888946956</v>
      </c>
      <c r="X15" s="177">
        <v>2474</v>
      </c>
      <c r="Y15" s="223">
        <v>12</v>
      </c>
      <c r="Z15" s="224">
        <v>519</v>
      </c>
      <c r="AA15" s="220">
        <v>527</v>
      </c>
      <c r="AB15" s="126">
        <f t="shared" si="5"/>
        <v>0.21301535974130961</v>
      </c>
      <c r="AC15" s="240">
        <v>1207</v>
      </c>
      <c r="AD15" s="223">
        <v>3</v>
      </c>
      <c r="AE15" s="224">
        <v>313</v>
      </c>
      <c r="AF15" s="220">
        <v>314</v>
      </c>
      <c r="AG15" s="171">
        <f t="shared" si="6"/>
        <v>0.26014913007456503</v>
      </c>
      <c r="AH15" s="177">
        <v>432</v>
      </c>
      <c r="AI15" s="223">
        <v>0</v>
      </c>
      <c r="AJ15" s="224">
        <v>119</v>
      </c>
      <c r="AK15" s="220">
        <v>119</v>
      </c>
      <c r="AL15" s="171">
        <f t="shared" si="19"/>
        <v>0.27546296296296297</v>
      </c>
      <c r="AM15" s="177">
        <f t="shared" si="7"/>
        <v>12988</v>
      </c>
      <c r="AN15" s="223">
        <f t="shared" si="8"/>
        <v>110</v>
      </c>
      <c r="AO15" s="222">
        <f t="shared" si="9"/>
        <v>2197</v>
      </c>
      <c r="AP15" s="220">
        <f t="shared" si="10"/>
        <v>2250</v>
      </c>
      <c r="AQ15" s="171">
        <f t="shared" si="11"/>
        <v>0.17323683400061596</v>
      </c>
      <c r="AR15" s="132">
        <f t="shared" si="12"/>
        <v>3.5555555555555557E-3</v>
      </c>
      <c r="AS15" s="132">
        <f t="shared" si="13"/>
        <v>1.2444444444444444E-2</v>
      </c>
      <c r="AT15" s="132">
        <f t="shared" si="14"/>
        <v>0.26266666666666666</v>
      </c>
      <c r="AU15" s="132">
        <f t="shared" si="15"/>
        <v>0.29466666666666669</v>
      </c>
      <c r="AV15" s="132">
        <f t="shared" si="16"/>
        <v>0.23422222222222222</v>
      </c>
      <c r="AW15" s="132">
        <f t="shared" si="17"/>
        <v>0.13955555555555554</v>
      </c>
      <c r="AX15" s="132">
        <f t="shared" si="18"/>
        <v>5.2888888888888888E-2</v>
      </c>
      <c r="AY15" s="241"/>
    </row>
    <row r="16" spans="1:51" ht="13.5" customHeight="1">
      <c r="B16" s="237">
        <v>11</v>
      </c>
      <c r="C16" s="50" t="s">
        <v>61</v>
      </c>
      <c r="D16" s="177">
        <v>108</v>
      </c>
      <c r="E16" s="223">
        <v>7</v>
      </c>
      <c r="F16" s="224">
        <v>27</v>
      </c>
      <c r="G16" s="220">
        <v>32</v>
      </c>
      <c r="H16" s="171">
        <f t="shared" si="1"/>
        <v>0.29629629629629628</v>
      </c>
      <c r="I16" s="177">
        <v>183</v>
      </c>
      <c r="J16" s="223">
        <v>6</v>
      </c>
      <c r="K16" s="224">
        <v>44</v>
      </c>
      <c r="L16" s="220">
        <v>47</v>
      </c>
      <c r="M16" s="171">
        <f t="shared" si="2"/>
        <v>0.25683060109289618</v>
      </c>
      <c r="N16" s="177">
        <v>8539</v>
      </c>
      <c r="O16" s="223">
        <v>88</v>
      </c>
      <c r="P16" s="224">
        <v>926</v>
      </c>
      <c r="Q16" s="220">
        <v>969</v>
      </c>
      <c r="R16" s="171">
        <f t="shared" si="3"/>
        <v>0.11347933013233399</v>
      </c>
      <c r="S16" s="177">
        <v>6576</v>
      </c>
      <c r="T16" s="223">
        <v>65</v>
      </c>
      <c r="U16" s="224">
        <v>978</v>
      </c>
      <c r="V16" s="220">
        <v>1017</v>
      </c>
      <c r="W16" s="171">
        <f t="shared" si="4"/>
        <v>0.15465328467153286</v>
      </c>
      <c r="X16" s="177">
        <v>4380</v>
      </c>
      <c r="Y16" s="223">
        <v>33</v>
      </c>
      <c r="Z16" s="224">
        <v>827</v>
      </c>
      <c r="AA16" s="220">
        <v>848</v>
      </c>
      <c r="AB16" s="126">
        <f t="shared" si="5"/>
        <v>0.19360730593607306</v>
      </c>
      <c r="AC16" s="240">
        <v>2065</v>
      </c>
      <c r="AD16" s="223">
        <v>7</v>
      </c>
      <c r="AE16" s="224">
        <v>496</v>
      </c>
      <c r="AF16" s="220">
        <v>498</v>
      </c>
      <c r="AG16" s="171">
        <f t="shared" si="6"/>
        <v>0.24116222760290557</v>
      </c>
      <c r="AH16" s="177">
        <v>698</v>
      </c>
      <c r="AI16" s="223">
        <v>0</v>
      </c>
      <c r="AJ16" s="224">
        <v>185</v>
      </c>
      <c r="AK16" s="220">
        <v>185</v>
      </c>
      <c r="AL16" s="171">
        <f t="shared" si="19"/>
        <v>0.26504297994269344</v>
      </c>
      <c r="AM16" s="177">
        <f t="shared" si="7"/>
        <v>22549</v>
      </c>
      <c r="AN16" s="223">
        <f t="shared" si="8"/>
        <v>206</v>
      </c>
      <c r="AO16" s="222">
        <f t="shared" si="9"/>
        <v>3483</v>
      </c>
      <c r="AP16" s="220">
        <f t="shared" si="10"/>
        <v>3596</v>
      </c>
      <c r="AQ16" s="171">
        <f t="shared" si="11"/>
        <v>0.15947492128254023</v>
      </c>
      <c r="AR16" s="132">
        <f t="shared" si="12"/>
        <v>8.8987764182424916E-3</v>
      </c>
      <c r="AS16" s="132">
        <f t="shared" si="13"/>
        <v>1.307007786429366E-2</v>
      </c>
      <c r="AT16" s="132">
        <f t="shared" si="14"/>
        <v>0.26946607341490547</v>
      </c>
      <c r="AU16" s="132">
        <f t="shared" si="15"/>
        <v>0.28281423804226918</v>
      </c>
      <c r="AV16" s="132">
        <f t="shared" si="16"/>
        <v>0.23581757508342602</v>
      </c>
      <c r="AW16" s="132">
        <f t="shared" si="17"/>
        <v>0.13848720800889877</v>
      </c>
      <c r="AX16" s="132">
        <f t="shared" si="18"/>
        <v>5.1446051167964406E-2</v>
      </c>
      <c r="AY16" s="241"/>
    </row>
    <row r="17" spans="2:51" ht="13.5" customHeight="1">
      <c r="B17" s="237">
        <v>12</v>
      </c>
      <c r="C17" s="50" t="s">
        <v>122</v>
      </c>
      <c r="D17" s="177">
        <v>52</v>
      </c>
      <c r="E17" s="223">
        <v>3</v>
      </c>
      <c r="F17" s="224">
        <v>10</v>
      </c>
      <c r="G17" s="220">
        <v>12</v>
      </c>
      <c r="H17" s="171">
        <f t="shared" si="1"/>
        <v>0.23076923076923078</v>
      </c>
      <c r="I17" s="177">
        <v>86</v>
      </c>
      <c r="J17" s="223">
        <v>5</v>
      </c>
      <c r="K17" s="224">
        <v>19</v>
      </c>
      <c r="L17" s="220">
        <v>22</v>
      </c>
      <c r="M17" s="171">
        <f t="shared" si="2"/>
        <v>0.2558139534883721</v>
      </c>
      <c r="N17" s="177">
        <v>4055</v>
      </c>
      <c r="O17" s="223">
        <v>44</v>
      </c>
      <c r="P17" s="224">
        <v>493</v>
      </c>
      <c r="Q17" s="220">
        <v>510</v>
      </c>
      <c r="R17" s="171">
        <f t="shared" si="3"/>
        <v>0.12577065351418001</v>
      </c>
      <c r="S17" s="177">
        <v>3371</v>
      </c>
      <c r="T17" s="223">
        <v>39</v>
      </c>
      <c r="U17" s="224">
        <v>512</v>
      </c>
      <c r="V17" s="220">
        <v>532</v>
      </c>
      <c r="W17" s="171">
        <f t="shared" si="4"/>
        <v>0.15781667161079799</v>
      </c>
      <c r="X17" s="177">
        <v>2457</v>
      </c>
      <c r="Y17" s="223">
        <v>11</v>
      </c>
      <c r="Z17" s="224">
        <v>452</v>
      </c>
      <c r="AA17" s="220">
        <v>456</v>
      </c>
      <c r="AB17" s="126">
        <f t="shared" si="5"/>
        <v>0.1855921855921856</v>
      </c>
      <c r="AC17" s="240">
        <v>1244</v>
      </c>
      <c r="AD17" s="223">
        <v>7</v>
      </c>
      <c r="AE17" s="224">
        <v>267</v>
      </c>
      <c r="AF17" s="220">
        <v>272</v>
      </c>
      <c r="AG17" s="171">
        <f t="shared" si="6"/>
        <v>0.21864951768488747</v>
      </c>
      <c r="AH17" s="177">
        <v>497</v>
      </c>
      <c r="AI17" s="223">
        <v>0</v>
      </c>
      <c r="AJ17" s="224">
        <v>96</v>
      </c>
      <c r="AK17" s="220">
        <v>96</v>
      </c>
      <c r="AL17" s="171">
        <f t="shared" si="19"/>
        <v>0.19315895372233399</v>
      </c>
      <c r="AM17" s="177">
        <f t="shared" si="7"/>
        <v>11762</v>
      </c>
      <c r="AN17" s="223">
        <f t="shared" si="8"/>
        <v>109</v>
      </c>
      <c r="AO17" s="222">
        <f t="shared" si="9"/>
        <v>1849</v>
      </c>
      <c r="AP17" s="220">
        <f t="shared" si="10"/>
        <v>1900</v>
      </c>
      <c r="AQ17" s="171">
        <f t="shared" si="11"/>
        <v>0.16153715354531542</v>
      </c>
      <c r="AR17" s="132">
        <f t="shared" si="12"/>
        <v>6.3157894736842104E-3</v>
      </c>
      <c r="AS17" s="132">
        <f t="shared" si="13"/>
        <v>1.1578947368421053E-2</v>
      </c>
      <c r="AT17" s="132">
        <f t="shared" si="14"/>
        <v>0.26842105263157895</v>
      </c>
      <c r="AU17" s="132">
        <f t="shared" si="15"/>
        <v>0.28000000000000003</v>
      </c>
      <c r="AV17" s="132">
        <f t="shared" si="16"/>
        <v>0.24</v>
      </c>
      <c r="AW17" s="132">
        <f t="shared" si="17"/>
        <v>0.1431578947368421</v>
      </c>
      <c r="AX17" s="132">
        <f t="shared" si="18"/>
        <v>5.0526315789473683E-2</v>
      </c>
      <c r="AY17" s="241"/>
    </row>
    <row r="18" spans="2:51" ht="13.5" customHeight="1">
      <c r="B18" s="237">
        <v>13</v>
      </c>
      <c r="C18" s="50" t="s">
        <v>123</v>
      </c>
      <c r="D18" s="177">
        <v>123</v>
      </c>
      <c r="E18" s="223">
        <v>2</v>
      </c>
      <c r="F18" s="224">
        <v>22</v>
      </c>
      <c r="G18" s="220">
        <v>24</v>
      </c>
      <c r="H18" s="171">
        <f t="shared" si="1"/>
        <v>0.1951219512195122</v>
      </c>
      <c r="I18" s="177">
        <v>201</v>
      </c>
      <c r="J18" s="223">
        <v>3</v>
      </c>
      <c r="K18" s="224">
        <v>48</v>
      </c>
      <c r="L18" s="220">
        <v>49</v>
      </c>
      <c r="M18" s="171">
        <f t="shared" si="2"/>
        <v>0.24378109452736318</v>
      </c>
      <c r="N18" s="177">
        <v>7206</v>
      </c>
      <c r="O18" s="223">
        <v>80</v>
      </c>
      <c r="P18" s="224">
        <v>836</v>
      </c>
      <c r="Q18" s="220">
        <v>884</v>
      </c>
      <c r="R18" s="171">
        <f t="shared" si="3"/>
        <v>0.12267554815431585</v>
      </c>
      <c r="S18" s="177">
        <v>5981</v>
      </c>
      <c r="T18" s="223">
        <v>78</v>
      </c>
      <c r="U18" s="224">
        <v>943</v>
      </c>
      <c r="V18" s="220">
        <v>992</v>
      </c>
      <c r="W18" s="171">
        <f t="shared" si="4"/>
        <v>0.1658585520815917</v>
      </c>
      <c r="X18" s="177">
        <v>4100</v>
      </c>
      <c r="Y18" s="223">
        <v>43</v>
      </c>
      <c r="Z18" s="224">
        <v>827</v>
      </c>
      <c r="AA18" s="220">
        <v>856</v>
      </c>
      <c r="AB18" s="126">
        <f t="shared" si="5"/>
        <v>0.20878048780487804</v>
      </c>
      <c r="AC18" s="240">
        <v>1953</v>
      </c>
      <c r="AD18" s="223">
        <v>8</v>
      </c>
      <c r="AE18" s="224">
        <v>444</v>
      </c>
      <c r="AF18" s="220">
        <v>448</v>
      </c>
      <c r="AG18" s="171">
        <f t="shared" si="6"/>
        <v>0.22939068100358423</v>
      </c>
      <c r="AH18" s="177">
        <v>856</v>
      </c>
      <c r="AI18" s="223">
        <v>3</v>
      </c>
      <c r="AJ18" s="224">
        <v>210</v>
      </c>
      <c r="AK18" s="220">
        <v>212</v>
      </c>
      <c r="AL18" s="171">
        <f t="shared" si="19"/>
        <v>0.24766355140186916</v>
      </c>
      <c r="AM18" s="177">
        <f t="shared" si="7"/>
        <v>20420</v>
      </c>
      <c r="AN18" s="223">
        <f t="shared" si="8"/>
        <v>217</v>
      </c>
      <c r="AO18" s="222">
        <f t="shared" si="9"/>
        <v>3330</v>
      </c>
      <c r="AP18" s="220">
        <f t="shared" si="10"/>
        <v>3465</v>
      </c>
      <c r="AQ18" s="171">
        <f t="shared" si="11"/>
        <v>0.1696865817825661</v>
      </c>
      <c r="AR18" s="132">
        <f t="shared" si="12"/>
        <v>6.9264069264069264E-3</v>
      </c>
      <c r="AS18" s="132">
        <f t="shared" si="13"/>
        <v>1.4141414141414142E-2</v>
      </c>
      <c r="AT18" s="132">
        <f t="shared" si="14"/>
        <v>0.25512265512265514</v>
      </c>
      <c r="AU18" s="132">
        <f t="shared" si="15"/>
        <v>0.28629148629148632</v>
      </c>
      <c r="AV18" s="132">
        <f t="shared" si="16"/>
        <v>0.24704184704184703</v>
      </c>
      <c r="AW18" s="132">
        <f t="shared" si="17"/>
        <v>0.12929292929292929</v>
      </c>
      <c r="AX18" s="132">
        <f t="shared" si="18"/>
        <v>6.1183261183261187E-2</v>
      </c>
      <c r="AY18" s="241"/>
    </row>
    <row r="19" spans="2:51" ht="13.5" customHeight="1">
      <c r="B19" s="237">
        <v>14</v>
      </c>
      <c r="C19" s="50" t="s">
        <v>124</v>
      </c>
      <c r="D19" s="177">
        <v>53</v>
      </c>
      <c r="E19" s="223">
        <v>2</v>
      </c>
      <c r="F19" s="224">
        <v>10</v>
      </c>
      <c r="G19" s="220">
        <v>12</v>
      </c>
      <c r="H19" s="171">
        <f t="shared" si="1"/>
        <v>0.22641509433962265</v>
      </c>
      <c r="I19" s="177">
        <v>120</v>
      </c>
      <c r="J19" s="223">
        <v>6</v>
      </c>
      <c r="K19" s="224">
        <v>23</v>
      </c>
      <c r="L19" s="220">
        <v>26</v>
      </c>
      <c r="M19" s="171">
        <f t="shared" si="2"/>
        <v>0.21666666666666667</v>
      </c>
      <c r="N19" s="177">
        <v>5243</v>
      </c>
      <c r="O19" s="223">
        <v>57</v>
      </c>
      <c r="P19" s="224">
        <v>568</v>
      </c>
      <c r="Q19" s="220">
        <v>601</v>
      </c>
      <c r="R19" s="171">
        <f t="shared" si="3"/>
        <v>0.11462902918176616</v>
      </c>
      <c r="S19" s="177">
        <v>4350</v>
      </c>
      <c r="T19" s="223">
        <v>37</v>
      </c>
      <c r="U19" s="224">
        <v>592</v>
      </c>
      <c r="V19" s="220">
        <v>617</v>
      </c>
      <c r="W19" s="171">
        <f t="shared" si="4"/>
        <v>0.14183908045977012</v>
      </c>
      <c r="X19" s="177">
        <v>3312</v>
      </c>
      <c r="Y19" s="223">
        <v>32</v>
      </c>
      <c r="Z19" s="224">
        <v>631</v>
      </c>
      <c r="AA19" s="220">
        <v>650</v>
      </c>
      <c r="AB19" s="126">
        <f t="shared" si="5"/>
        <v>0.19625603864734301</v>
      </c>
      <c r="AC19" s="240">
        <v>1660</v>
      </c>
      <c r="AD19" s="223">
        <v>10</v>
      </c>
      <c r="AE19" s="224">
        <v>355</v>
      </c>
      <c r="AF19" s="220">
        <v>365</v>
      </c>
      <c r="AG19" s="171">
        <f t="shared" si="6"/>
        <v>0.21987951807228914</v>
      </c>
      <c r="AH19" s="177">
        <v>629</v>
      </c>
      <c r="AI19" s="223">
        <v>2</v>
      </c>
      <c r="AJ19" s="224">
        <v>133</v>
      </c>
      <c r="AK19" s="220">
        <v>134</v>
      </c>
      <c r="AL19" s="171">
        <f t="shared" si="19"/>
        <v>0.21303656597774245</v>
      </c>
      <c r="AM19" s="177">
        <f t="shared" si="7"/>
        <v>15367</v>
      </c>
      <c r="AN19" s="223">
        <f t="shared" si="8"/>
        <v>146</v>
      </c>
      <c r="AO19" s="222">
        <f t="shared" si="9"/>
        <v>2312</v>
      </c>
      <c r="AP19" s="220">
        <f t="shared" si="10"/>
        <v>2405</v>
      </c>
      <c r="AQ19" s="171">
        <f t="shared" si="11"/>
        <v>0.15650419730591528</v>
      </c>
      <c r="AR19" s="132">
        <f t="shared" si="12"/>
        <v>4.9896049896049899E-3</v>
      </c>
      <c r="AS19" s="132">
        <f t="shared" si="13"/>
        <v>1.0810810810810811E-2</v>
      </c>
      <c r="AT19" s="132">
        <f t="shared" si="14"/>
        <v>0.24989604989604991</v>
      </c>
      <c r="AU19" s="132">
        <f t="shared" si="15"/>
        <v>0.25654885654885656</v>
      </c>
      <c r="AV19" s="132">
        <f t="shared" si="16"/>
        <v>0.27027027027027029</v>
      </c>
      <c r="AW19" s="132">
        <f t="shared" si="17"/>
        <v>0.15176715176715178</v>
      </c>
      <c r="AX19" s="132">
        <f t="shared" si="18"/>
        <v>5.571725571725572E-2</v>
      </c>
      <c r="AY19" s="241"/>
    </row>
    <row r="20" spans="2:51" ht="13.5" customHeight="1">
      <c r="B20" s="237">
        <v>15</v>
      </c>
      <c r="C20" s="50" t="s">
        <v>125</v>
      </c>
      <c r="D20" s="177">
        <v>113</v>
      </c>
      <c r="E20" s="223">
        <v>6</v>
      </c>
      <c r="F20" s="224">
        <v>25</v>
      </c>
      <c r="G20" s="220">
        <v>28</v>
      </c>
      <c r="H20" s="171">
        <f t="shared" si="1"/>
        <v>0.24778761061946902</v>
      </c>
      <c r="I20" s="177">
        <v>229</v>
      </c>
      <c r="J20" s="223">
        <v>10</v>
      </c>
      <c r="K20" s="224">
        <v>46</v>
      </c>
      <c r="L20" s="220">
        <v>54</v>
      </c>
      <c r="M20" s="171">
        <f t="shared" si="2"/>
        <v>0.23580786026200873</v>
      </c>
      <c r="N20" s="177">
        <v>9039</v>
      </c>
      <c r="O20" s="223">
        <v>102</v>
      </c>
      <c r="P20" s="224">
        <v>963</v>
      </c>
      <c r="Q20" s="220">
        <v>1015</v>
      </c>
      <c r="R20" s="171">
        <f t="shared" si="3"/>
        <v>0.11229118265294834</v>
      </c>
      <c r="S20" s="177">
        <v>7008</v>
      </c>
      <c r="T20" s="223">
        <v>76</v>
      </c>
      <c r="U20" s="224">
        <v>1129</v>
      </c>
      <c r="V20" s="220">
        <v>1165</v>
      </c>
      <c r="W20" s="171">
        <f t="shared" si="4"/>
        <v>0.16623858447488585</v>
      </c>
      <c r="X20" s="177">
        <v>4951</v>
      </c>
      <c r="Y20" s="223">
        <v>34</v>
      </c>
      <c r="Z20" s="224">
        <v>952</v>
      </c>
      <c r="AA20" s="220">
        <v>968</v>
      </c>
      <c r="AB20" s="126">
        <f t="shared" si="5"/>
        <v>0.19551605736214905</v>
      </c>
      <c r="AC20" s="240">
        <v>2257</v>
      </c>
      <c r="AD20" s="223">
        <v>9</v>
      </c>
      <c r="AE20" s="224">
        <v>506</v>
      </c>
      <c r="AF20" s="220">
        <v>511</v>
      </c>
      <c r="AG20" s="171">
        <f t="shared" si="6"/>
        <v>0.22640673460345592</v>
      </c>
      <c r="AH20" s="177">
        <v>822</v>
      </c>
      <c r="AI20" s="223">
        <v>0</v>
      </c>
      <c r="AJ20" s="224">
        <v>187</v>
      </c>
      <c r="AK20" s="220">
        <v>187</v>
      </c>
      <c r="AL20" s="171">
        <f t="shared" si="19"/>
        <v>0.22749391727493917</v>
      </c>
      <c r="AM20" s="177">
        <f t="shared" si="7"/>
        <v>24419</v>
      </c>
      <c r="AN20" s="223">
        <f t="shared" si="8"/>
        <v>237</v>
      </c>
      <c r="AO20" s="222">
        <f t="shared" si="9"/>
        <v>3808</v>
      </c>
      <c r="AP20" s="220">
        <f t="shared" si="10"/>
        <v>3928</v>
      </c>
      <c r="AQ20" s="171">
        <f t="shared" si="11"/>
        <v>0.16085834800769891</v>
      </c>
      <c r="AR20" s="132">
        <f t="shared" si="12"/>
        <v>7.1283095723014261E-3</v>
      </c>
      <c r="AS20" s="132">
        <f t="shared" si="13"/>
        <v>1.3747454175152749E-2</v>
      </c>
      <c r="AT20" s="132">
        <f t="shared" si="14"/>
        <v>0.25840122199592669</v>
      </c>
      <c r="AU20" s="132">
        <f t="shared" si="15"/>
        <v>0.29658859470468429</v>
      </c>
      <c r="AV20" s="132">
        <f t="shared" si="16"/>
        <v>0.24643584521384929</v>
      </c>
      <c r="AW20" s="132">
        <f t="shared" si="17"/>
        <v>0.13009164969450102</v>
      </c>
      <c r="AX20" s="132">
        <f t="shared" si="18"/>
        <v>4.7606924643584521E-2</v>
      </c>
      <c r="AY20" s="241"/>
    </row>
    <row r="21" spans="2:51" ht="13.5" customHeight="1">
      <c r="B21" s="237">
        <v>16</v>
      </c>
      <c r="C21" s="50" t="s">
        <v>62</v>
      </c>
      <c r="D21" s="177">
        <v>49</v>
      </c>
      <c r="E21" s="223">
        <v>1</v>
      </c>
      <c r="F21" s="224">
        <v>12</v>
      </c>
      <c r="G21" s="220">
        <v>13</v>
      </c>
      <c r="H21" s="171">
        <f t="shared" si="1"/>
        <v>0.26530612244897961</v>
      </c>
      <c r="I21" s="177">
        <v>131</v>
      </c>
      <c r="J21" s="223">
        <v>1</v>
      </c>
      <c r="K21" s="224">
        <v>22</v>
      </c>
      <c r="L21" s="220">
        <v>23</v>
      </c>
      <c r="M21" s="171">
        <f t="shared" si="2"/>
        <v>0.17557251908396945</v>
      </c>
      <c r="N21" s="177">
        <v>5412</v>
      </c>
      <c r="O21" s="223">
        <v>76</v>
      </c>
      <c r="P21" s="224">
        <v>541</v>
      </c>
      <c r="Q21" s="220">
        <v>578</v>
      </c>
      <c r="R21" s="171">
        <f t="shared" si="3"/>
        <v>0.10679970436067997</v>
      </c>
      <c r="S21" s="177">
        <v>4601</v>
      </c>
      <c r="T21" s="223">
        <v>43</v>
      </c>
      <c r="U21" s="224">
        <v>565</v>
      </c>
      <c r="V21" s="220">
        <v>591</v>
      </c>
      <c r="W21" s="171">
        <f t="shared" si="4"/>
        <v>0.12845033688328625</v>
      </c>
      <c r="X21" s="177">
        <v>3666</v>
      </c>
      <c r="Y21" s="223">
        <v>24</v>
      </c>
      <c r="Z21" s="224">
        <v>632</v>
      </c>
      <c r="AA21" s="220">
        <v>648</v>
      </c>
      <c r="AB21" s="126">
        <f t="shared" si="5"/>
        <v>0.176759410801964</v>
      </c>
      <c r="AC21" s="240">
        <v>1917</v>
      </c>
      <c r="AD21" s="223">
        <v>1</v>
      </c>
      <c r="AE21" s="224">
        <v>389</v>
      </c>
      <c r="AF21" s="220">
        <v>390</v>
      </c>
      <c r="AG21" s="171">
        <f t="shared" si="6"/>
        <v>0.20344287949921752</v>
      </c>
      <c r="AH21" s="177">
        <v>705</v>
      </c>
      <c r="AI21" s="223">
        <v>1</v>
      </c>
      <c r="AJ21" s="224">
        <v>151</v>
      </c>
      <c r="AK21" s="220">
        <v>152</v>
      </c>
      <c r="AL21" s="171">
        <f t="shared" si="19"/>
        <v>0.21560283687943263</v>
      </c>
      <c r="AM21" s="177">
        <f t="shared" si="7"/>
        <v>16481</v>
      </c>
      <c r="AN21" s="223">
        <f t="shared" si="8"/>
        <v>147</v>
      </c>
      <c r="AO21" s="222">
        <f t="shared" si="9"/>
        <v>2312</v>
      </c>
      <c r="AP21" s="220">
        <f t="shared" si="10"/>
        <v>2395</v>
      </c>
      <c r="AQ21" s="171">
        <f t="shared" si="11"/>
        <v>0.14531885201140707</v>
      </c>
      <c r="AR21" s="132">
        <f t="shared" si="12"/>
        <v>5.4279749478079332E-3</v>
      </c>
      <c r="AS21" s="132">
        <f t="shared" si="13"/>
        <v>9.6033402922755737E-3</v>
      </c>
      <c r="AT21" s="132">
        <f t="shared" si="14"/>
        <v>0.24133611691022966</v>
      </c>
      <c r="AU21" s="132">
        <f t="shared" si="15"/>
        <v>0.24676409185803758</v>
      </c>
      <c r="AV21" s="132">
        <f t="shared" si="16"/>
        <v>0.27056367432150313</v>
      </c>
      <c r="AW21" s="132">
        <f t="shared" si="17"/>
        <v>0.162839248434238</v>
      </c>
      <c r="AX21" s="132">
        <f t="shared" si="18"/>
        <v>6.3465553235908148E-2</v>
      </c>
      <c r="AY21" s="241"/>
    </row>
    <row r="22" spans="2:51" ht="13.5" customHeight="1">
      <c r="B22" s="237">
        <v>17</v>
      </c>
      <c r="C22" s="50" t="s">
        <v>126</v>
      </c>
      <c r="D22" s="177">
        <v>101</v>
      </c>
      <c r="E22" s="223">
        <v>2</v>
      </c>
      <c r="F22" s="224">
        <v>25</v>
      </c>
      <c r="G22" s="220">
        <v>26</v>
      </c>
      <c r="H22" s="171">
        <f t="shared" si="1"/>
        <v>0.25742574257425743</v>
      </c>
      <c r="I22" s="177">
        <v>202</v>
      </c>
      <c r="J22" s="223">
        <v>5</v>
      </c>
      <c r="K22" s="224">
        <v>45</v>
      </c>
      <c r="L22" s="220">
        <v>50</v>
      </c>
      <c r="M22" s="171">
        <f t="shared" si="2"/>
        <v>0.24752475247524752</v>
      </c>
      <c r="N22" s="177">
        <v>7980</v>
      </c>
      <c r="O22" s="223">
        <v>81</v>
      </c>
      <c r="P22" s="224">
        <v>875</v>
      </c>
      <c r="Q22" s="220">
        <v>919</v>
      </c>
      <c r="R22" s="171">
        <f t="shared" si="3"/>
        <v>0.11516290726817043</v>
      </c>
      <c r="S22" s="177">
        <v>6729</v>
      </c>
      <c r="T22" s="223">
        <v>57</v>
      </c>
      <c r="U22" s="224">
        <v>990</v>
      </c>
      <c r="V22" s="220">
        <v>1022</v>
      </c>
      <c r="W22" s="171">
        <f t="shared" si="4"/>
        <v>0.15187992272254422</v>
      </c>
      <c r="X22" s="177">
        <v>5029</v>
      </c>
      <c r="Y22" s="223">
        <v>34</v>
      </c>
      <c r="Z22" s="224">
        <v>952</v>
      </c>
      <c r="AA22" s="220">
        <v>971</v>
      </c>
      <c r="AB22" s="126">
        <f t="shared" si="5"/>
        <v>0.19308013521574866</v>
      </c>
      <c r="AC22" s="240">
        <v>2461</v>
      </c>
      <c r="AD22" s="223">
        <v>6</v>
      </c>
      <c r="AE22" s="224">
        <v>550</v>
      </c>
      <c r="AF22" s="220">
        <v>555</v>
      </c>
      <c r="AG22" s="171">
        <f t="shared" si="6"/>
        <v>0.2255180820804551</v>
      </c>
      <c r="AH22" s="177">
        <v>891</v>
      </c>
      <c r="AI22" s="223">
        <v>1</v>
      </c>
      <c r="AJ22" s="224">
        <v>209</v>
      </c>
      <c r="AK22" s="220">
        <v>210</v>
      </c>
      <c r="AL22" s="171">
        <f t="shared" si="19"/>
        <v>0.2356902356902357</v>
      </c>
      <c r="AM22" s="177">
        <f t="shared" si="7"/>
        <v>23393</v>
      </c>
      <c r="AN22" s="223">
        <f t="shared" si="8"/>
        <v>186</v>
      </c>
      <c r="AO22" s="222">
        <f t="shared" si="9"/>
        <v>3646</v>
      </c>
      <c r="AP22" s="220">
        <f t="shared" si="10"/>
        <v>3753</v>
      </c>
      <c r="AQ22" s="171">
        <f t="shared" si="11"/>
        <v>0.1604326080451417</v>
      </c>
      <c r="AR22" s="132">
        <f t="shared" si="12"/>
        <v>6.9277911004529706E-3</v>
      </c>
      <c r="AS22" s="132">
        <f t="shared" si="13"/>
        <v>1.332267519317879E-2</v>
      </c>
      <c r="AT22" s="132">
        <f t="shared" si="14"/>
        <v>0.24487077005062616</v>
      </c>
      <c r="AU22" s="132">
        <f t="shared" si="15"/>
        <v>0.2723154809485745</v>
      </c>
      <c r="AV22" s="132">
        <f t="shared" si="16"/>
        <v>0.25872635225153212</v>
      </c>
      <c r="AW22" s="132">
        <f t="shared" si="17"/>
        <v>0.14788169464428458</v>
      </c>
      <c r="AX22" s="132">
        <f t="shared" si="18"/>
        <v>5.5955235811350916E-2</v>
      </c>
      <c r="AY22" s="241"/>
    </row>
    <row r="23" spans="2:51" ht="13.5" customHeight="1">
      <c r="B23" s="237">
        <v>18</v>
      </c>
      <c r="C23" s="50" t="s">
        <v>63</v>
      </c>
      <c r="D23" s="177">
        <v>69</v>
      </c>
      <c r="E23" s="223">
        <v>1</v>
      </c>
      <c r="F23" s="224">
        <v>10</v>
      </c>
      <c r="G23" s="220">
        <v>11</v>
      </c>
      <c r="H23" s="171">
        <f t="shared" si="1"/>
        <v>0.15942028985507245</v>
      </c>
      <c r="I23" s="177">
        <v>148</v>
      </c>
      <c r="J23" s="223">
        <v>3</v>
      </c>
      <c r="K23" s="224">
        <v>31</v>
      </c>
      <c r="L23" s="220">
        <v>34</v>
      </c>
      <c r="M23" s="171">
        <f t="shared" si="2"/>
        <v>0.22972972972972974</v>
      </c>
      <c r="N23" s="177">
        <v>7291</v>
      </c>
      <c r="O23" s="223">
        <v>71</v>
      </c>
      <c r="P23" s="224">
        <v>760</v>
      </c>
      <c r="Q23" s="220">
        <v>804</v>
      </c>
      <c r="R23" s="171">
        <f t="shared" si="3"/>
        <v>0.1102729392401591</v>
      </c>
      <c r="S23" s="177">
        <v>6045</v>
      </c>
      <c r="T23" s="223">
        <v>64</v>
      </c>
      <c r="U23" s="224">
        <v>867</v>
      </c>
      <c r="V23" s="220">
        <v>903</v>
      </c>
      <c r="W23" s="171">
        <f t="shared" si="4"/>
        <v>0.14937965260545905</v>
      </c>
      <c r="X23" s="177">
        <v>4470</v>
      </c>
      <c r="Y23" s="223">
        <v>33</v>
      </c>
      <c r="Z23" s="224">
        <v>802</v>
      </c>
      <c r="AA23" s="220">
        <v>819</v>
      </c>
      <c r="AB23" s="126">
        <f t="shared" si="5"/>
        <v>0.18322147651006712</v>
      </c>
      <c r="AC23" s="240">
        <v>2290</v>
      </c>
      <c r="AD23" s="223">
        <v>2</v>
      </c>
      <c r="AE23" s="224">
        <v>502</v>
      </c>
      <c r="AF23" s="220">
        <v>504</v>
      </c>
      <c r="AG23" s="171">
        <f t="shared" si="6"/>
        <v>0.22008733624454149</v>
      </c>
      <c r="AH23" s="177">
        <v>842</v>
      </c>
      <c r="AI23" s="223">
        <v>2</v>
      </c>
      <c r="AJ23" s="224">
        <v>196</v>
      </c>
      <c r="AK23" s="220">
        <v>198</v>
      </c>
      <c r="AL23" s="171">
        <f t="shared" si="19"/>
        <v>0.23515439429928742</v>
      </c>
      <c r="AM23" s="177">
        <f t="shared" si="7"/>
        <v>21155</v>
      </c>
      <c r="AN23" s="223">
        <f t="shared" si="8"/>
        <v>176</v>
      </c>
      <c r="AO23" s="222">
        <f t="shared" si="9"/>
        <v>3168</v>
      </c>
      <c r="AP23" s="220">
        <f t="shared" si="10"/>
        <v>3273</v>
      </c>
      <c r="AQ23" s="171">
        <f t="shared" si="11"/>
        <v>0.15471519735287168</v>
      </c>
      <c r="AR23" s="132">
        <f t="shared" si="12"/>
        <v>3.3608310418576232E-3</v>
      </c>
      <c r="AS23" s="132">
        <f t="shared" si="13"/>
        <v>1.0388023220287198E-2</v>
      </c>
      <c r="AT23" s="132">
        <f t="shared" si="14"/>
        <v>0.24564619615032079</v>
      </c>
      <c r="AU23" s="132">
        <f t="shared" si="15"/>
        <v>0.27589367552703942</v>
      </c>
      <c r="AV23" s="132">
        <f t="shared" si="16"/>
        <v>0.25022914757103576</v>
      </c>
      <c r="AW23" s="132">
        <f t="shared" si="17"/>
        <v>0.153987167736022</v>
      </c>
      <c r="AX23" s="132">
        <f t="shared" si="18"/>
        <v>6.0494958753437217E-2</v>
      </c>
      <c r="AY23" s="241"/>
    </row>
    <row r="24" spans="2:51" ht="13.5" customHeight="1">
      <c r="B24" s="237">
        <v>19</v>
      </c>
      <c r="C24" s="50" t="s">
        <v>127</v>
      </c>
      <c r="D24" s="177">
        <v>102</v>
      </c>
      <c r="E24" s="223">
        <v>5</v>
      </c>
      <c r="F24" s="224">
        <v>23</v>
      </c>
      <c r="G24" s="220">
        <v>27</v>
      </c>
      <c r="H24" s="171">
        <f t="shared" si="1"/>
        <v>0.26470588235294118</v>
      </c>
      <c r="I24" s="177">
        <v>155</v>
      </c>
      <c r="J24" s="223">
        <v>5</v>
      </c>
      <c r="K24" s="224">
        <v>47</v>
      </c>
      <c r="L24" s="220">
        <v>49</v>
      </c>
      <c r="M24" s="171">
        <f t="shared" si="2"/>
        <v>0.31612903225806449</v>
      </c>
      <c r="N24" s="177">
        <v>5292</v>
      </c>
      <c r="O24" s="223">
        <v>60</v>
      </c>
      <c r="P24" s="224">
        <v>642</v>
      </c>
      <c r="Q24" s="220">
        <v>676</v>
      </c>
      <c r="R24" s="171">
        <f t="shared" si="3"/>
        <v>0.12773998488284202</v>
      </c>
      <c r="S24" s="177">
        <v>4266</v>
      </c>
      <c r="T24" s="223">
        <v>39</v>
      </c>
      <c r="U24" s="224">
        <v>701</v>
      </c>
      <c r="V24" s="220">
        <v>715</v>
      </c>
      <c r="W24" s="171">
        <f t="shared" si="4"/>
        <v>0.16760431317393343</v>
      </c>
      <c r="X24" s="177">
        <v>2907</v>
      </c>
      <c r="Y24" s="223">
        <v>10</v>
      </c>
      <c r="Z24" s="224">
        <v>591</v>
      </c>
      <c r="AA24" s="220">
        <v>598</v>
      </c>
      <c r="AB24" s="126">
        <f t="shared" si="5"/>
        <v>0.20571035431716547</v>
      </c>
      <c r="AC24" s="240">
        <v>1450</v>
      </c>
      <c r="AD24" s="223">
        <v>3</v>
      </c>
      <c r="AE24" s="224">
        <v>371</v>
      </c>
      <c r="AF24" s="220">
        <v>372</v>
      </c>
      <c r="AG24" s="171">
        <f t="shared" si="6"/>
        <v>0.25655172413793104</v>
      </c>
      <c r="AH24" s="177">
        <v>532</v>
      </c>
      <c r="AI24" s="223">
        <v>1</v>
      </c>
      <c r="AJ24" s="224">
        <v>128</v>
      </c>
      <c r="AK24" s="220">
        <v>128</v>
      </c>
      <c r="AL24" s="171">
        <f t="shared" si="19"/>
        <v>0.24060150375939848</v>
      </c>
      <c r="AM24" s="177">
        <f t="shared" si="7"/>
        <v>14704</v>
      </c>
      <c r="AN24" s="223">
        <f t="shared" si="8"/>
        <v>123</v>
      </c>
      <c r="AO24" s="222">
        <f t="shared" si="9"/>
        <v>2503</v>
      </c>
      <c r="AP24" s="220">
        <f t="shared" si="10"/>
        <v>2565</v>
      </c>
      <c r="AQ24" s="171">
        <f t="shared" si="11"/>
        <v>0.17444232861806311</v>
      </c>
      <c r="AR24" s="132">
        <f t="shared" si="12"/>
        <v>1.0526315789473684E-2</v>
      </c>
      <c r="AS24" s="132">
        <f t="shared" si="13"/>
        <v>1.9103313840155945E-2</v>
      </c>
      <c r="AT24" s="132">
        <f t="shared" si="14"/>
        <v>0.26354775828460036</v>
      </c>
      <c r="AU24" s="132">
        <f t="shared" si="15"/>
        <v>0.27875243664717347</v>
      </c>
      <c r="AV24" s="132">
        <f t="shared" si="16"/>
        <v>0.2331384015594542</v>
      </c>
      <c r="AW24" s="132">
        <f t="shared" si="17"/>
        <v>0.14502923976608187</v>
      </c>
      <c r="AX24" s="132">
        <f t="shared" si="18"/>
        <v>4.9902534113060427E-2</v>
      </c>
      <c r="AY24" s="241"/>
    </row>
    <row r="25" spans="2:51" ht="13.5" customHeight="1">
      <c r="B25" s="237">
        <v>20</v>
      </c>
      <c r="C25" s="50" t="s">
        <v>128</v>
      </c>
      <c r="D25" s="177">
        <v>84</v>
      </c>
      <c r="E25" s="223">
        <v>1</v>
      </c>
      <c r="F25" s="224">
        <v>13</v>
      </c>
      <c r="G25" s="220">
        <v>14</v>
      </c>
      <c r="H25" s="171">
        <f t="shared" si="1"/>
        <v>0.16666666666666666</v>
      </c>
      <c r="I25" s="177">
        <v>200</v>
      </c>
      <c r="J25" s="223">
        <v>7</v>
      </c>
      <c r="K25" s="224">
        <v>47</v>
      </c>
      <c r="L25" s="220">
        <v>51</v>
      </c>
      <c r="M25" s="171">
        <f t="shared" si="2"/>
        <v>0.255</v>
      </c>
      <c r="N25" s="177">
        <v>8178</v>
      </c>
      <c r="O25" s="223">
        <v>94</v>
      </c>
      <c r="P25" s="224">
        <v>907</v>
      </c>
      <c r="Q25" s="220">
        <v>961</v>
      </c>
      <c r="R25" s="171">
        <f t="shared" si="3"/>
        <v>0.11751039373930056</v>
      </c>
      <c r="S25" s="177">
        <v>6227</v>
      </c>
      <c r="T25" s="223">
        <v>49</v>
      </c>
      <c r="U25" s="224">
        <v>965</v>
      </c>
      <c r="V25" s="220">
        <v>990</v>
      </c>
      <c r="W25" s="171">
        <f t="shared" si="4"/>
        <v>0.15898506503934479</v>
      </c>
      <c r="X25" s="177">
        <v>4296</v>
      </c>
      <c r="Y25" s="223">
        <v>34</v>
      </c>
      <c r="Z25" s="224">
        <v>894</v>
      </c>
      <c r="AA25" s="220">
        <v>907</v>
      </c>
      <c r="AB25" s="126">
        <f t="shared" si="5"/>
        <v>0.21112662942271881</v>
      </c>
      <c r="AC25" s="240">
        <v>2027</v>
      </c>
      <c r="AD25" s="223">
        <v>1</v>
      </c>
      <c r="AE25" s="224">
        <v>482</v>
      </c>
      <c r="AF25" s="220">
        <v>483</v>
      </c>
      <c r="AG25" s="171">
        <f t="shared" si="6"/>
        <v>0.23828317710902813</v>
      </c>
      <c r="AH25" s="177">
        <v>785</v>
      </c>
      <c r="AI25" s="223">
        <v>0</v>
      </c>
      <c r="AJ25" s="224">
        <v>241</v>
      </c>
      <c r="AK25" s="220">
        <v>241</v>
      </c>
      <c r="AL25" s="171">
        <f t="shared" si="19"/>
        <v>0.30700636942675158</v>
      </c>
      <c r="AM25" s="177">
        <f t="shared" si="7"/>
        <v>21797</v>
      </c>
      <c r="AN25" s="223">
        <f t="shared" si="8"/>
        <v>186</v>
      </c>
      <c r="AO25" s="222">
        <f t="shared" si="9"/>
        <v>3549</v>
      </c>
      <c r="AP25" s="220">
        <f t="shared" si="10"/>
        <v>3647</v>
      </c>
      <c r="AQ25" s="171">
        <f t="shared" si="11"/>
        <v>0.16731660320227554</v>
      </c>
      <c r="AR25" s="132">
        <f t="shared" si="12"/>
        <v>3.838771593090211E-3</v>
      </c>
      <c r="AS25" s="132">
        <f t="shared" si="13"/>
        <v>1.3984096517685769E-2</v>
      </c>
      <c r="AT25" s="132">
        <f t="shared" si="14"/>
        <v>0.26350425006854949</v>
      </c>
      <c r="AU25" s="132">
        <f t="shared" si="15"/>
        <v>0.27145599122566494</v>
      </c>
      <c r="AV25" s="132">
        <f t="shared" si="16"/>
        <v>0.24869755963805867</v>
      </c>
      <c r="AW25" s="132">
        <f t="shared" si="17"/>
        <v>0.1324376199616123</v>
      </c>
      <c r="AX25" s="132">
        <f t="shared" si="18"/>
        <v>6.6081710995338633E-2</v>
      </c>
      <c r="AY25" s="241"/>
    </row>
    <row r="26" spans="2:51" ht="13.5" customHeight="1">
      <c r="B26" s="237">
        <v>21</v>
      </c>
      <c r="C26" s="50" t="s">
        <v>129</v>
      </c>
      <c r="D26" s="177">
        <v>61</v>
      </c>
      <c r="E26" s="223">
        <v>3</v>
      </c>
      <c r="F26" s="224">
        <v>11</v>
      </c>
      <c r="G26" s="220">
        <v>14</v>
      </c>
      <c r="H26" s="171">
        <f t="shared" si="1"/>
        <v>0.22950819672131148</v>
      </c>
      <c r="I26" s="177">
        <v>112</v>
      </c>
      <c r="J26" s="223">
        <v>6</v>
      </c>
      <c r="K26" s="224">
        <v>31</v>
      </c>
      <c r="L26" s="220">
        <v>37</v>
      </c>
      <c r="M26" s="171">
        <f t="shared" si="2"/>
        <v>0.33035714285714285</v>
      </c>
      <c r="N26" s="177">
        <v>5492</v>
      </c>
      <c r="O26" s="223">
        <v>65</v>
      </c>
      <c r="P26" s="224">
        <v>643</v>
      </c>
      <c r="Q26" s="220">
        <v>671</v>
      </c>
      <c r="R26" s="171">
        <f t="shared" si="3"/>
        <v>0.12217771303714493</v>
      </c>
      <c r="S26" s="177">
        <v>4420</v>
      </c>
      <c r="T26" s="223">
        <v>37</v>
      </c>
      <c r="U26" s="224">
        <v>683</v>
      </c>
      <c r="V26" s="220">
        <v>701</v>
      </c>
      <c r="W26" s="171">
        <f t="shared" si="4"/>
        <v>0.15859728506787329</v>
      </c>
      <c r="X26" s="177">
        <v>2895</v>
      </c>
      <c r="Y26" s="223">
        <v>22</v>
      </c>
      <c r="Z26" s="224">
        <v>580</v>
      </c>
      <c r="AA26" s="220">
        <v>589</v>
      </c>
      <c r="AB26" s="126">
        <f t="shared" si="5"/>
        <v>0.20345423143350605</v>
      </c>
      <c r="AC26" s="240">
        <v>1175</v>
      </c>
      <c r="AD26" s="223">
        <v>3</v>
      </c>
      <c r="AE26" s="224">
        <v>264</v>
      </c>
      <c r="AF26" s="220">
        <v>265</v>
      </c>
      <c r="AG26" s="171">
        <f t="shared" si="6"/>
        <v>0.22553191489361701</v>
      </c>
      <c r="AH26" s="177">
        <v>380</v>
      </c>
      <c r="AI26" s="223">
        <v>0</v>
      </c>
      <c r="AJ26" s="224">
        <v>107</v>
      </c>
      <c r="AK26" s="220">
        <v>107</v>
      </c>
      <c r="AL26" s="171">
        <f t="shared" si="19"/>
        <v>0.28157894736842104</v>
      </c>
      <c r="AM26" s="177">
        <f t="shared" si="7"/>
        <v>14535</v>
      </c>
      <c r="AN26" s="223">
        <f t="shared" si="8"/>
        <v>136</v>
      </c>
      <c r="AO26" s="222">
        <f t="shared" si="9"/>
        <v>2319</v>
      </c>
      <c r="AP26" s="220">
        <f t="shared" si="10"/>
        <v>2384</v>
      </c>
      <c r="AQ26" s="171">
        <f t="shared" si="11"/>
        <v>0.16401788785689714</v>
      </c>
      <c r="AR26" s="132">
        <f t="shared" si="12"/>
        <v>5.8724832214765103E-3</v>
      </c>
      <c r="AS26" s="132">
        <f t="shared" si="13"/>
        <v>1.552013422818792E-2</v>
      </c>
      <c r="AT26" s="132">
        <f t="shared" si="14"/>
        <v>0.28145973154362414</v>
      </c>
      <c r="AU26" s="132">
        <f t="shared" si="15"/>
        <v>0.29404362416107382</v>
      </c>
      <c r="AV26" s="132">
        <f t="shared" si="16"/>
        <v>0.24706375838926176</v>
      </c>
      <c r="AW26" s="132">
        <f t="shared" si="17"/>
        <v>0.11115771812080537</v>
      </c>
      <c r="AX26" s="132">
        <f t="shared" si="18"/>
        <v>4.4882550335570467E-2</v>
      </c>
      <c r="AY26" s="241"/>
    </row>
    <row r="27" spans="2:51" ht="13.5" customHeight="1">
      <c r="B27" s="237">
        <v>22</v>
      </c>
      <c r="C27" s="50" t="s">
        <v>64</v>
      </c>
      <c r="D27" s="177">
        <v>85</v>
      </c>
      <c r="E27" s="223">
        <v>4</v>
      </c>
      <c r="F27" s="224">
        <v>20</v>
      </c>
      <c r="G27" s="220">
        <v>22</v>
      </c>
      <c r="H27" s="171">
        <f t="shared" si="1"/>
        <v>0.25882352941176473</v>
      </c>
      <c r="I27" s="177">
        <v>191</v>
      </c>
      <c r="J27" s="223">
        <v>5</v>
      </c>
      <c r="K27" s="224">
        <v>46</v>
      </c>
      <c r="L27" s="220">
        <v>49</v>
      </c>
      <c r="M27" s="171">
        <f t="shared" si="2"/>
        <v>0.25654450261780104</v>
      </c>
      <c r="N27" s="177">
        <v>7157</v>
      </c>
      <c r="O27" s="223">
        <v>72</v>
      </c>
      <c r="P27" s="224">
        <v>835</v>
      </c>
      <c r="Q27" s="220">
        <v>872</v>
      </c>
      <c r="R27" s="171">
        <f t="shared" si="3"/>
        <v>0.12183875925667179</v>
      </c>
      <c r="S27" s="177">
        <v>5374</v>
      </c>
      <c r="T27" s="223">
        <v>44</v>
      </c>
      <c r="U27" s="224">
        <v>824</v>
      </c>
      <c r="V27" s="220">
        <v>855</v>
      </c>
      <c r="W27" s="171">
        <f t="shared" si="4"/>
        <v>0.15909936732415333</v>
      </c>
      <c r="X27" s="177">
        <v>3501</v>
      </c>
      <c r="Y27" s="223">
        <v>23</v>
      </c>
      <c r="Z27" s="224">
        <v>707</v>
      </c>
      <c r="AA27" s="220">
        <v>719</v>
      </c>
      <c r="AB27" s="126">
        <f t="shared" si="5"/>
        <v>0.20536989431590974</v>
      </c>
      <c r="AC27" s="240">
        <v>1606</v>
      </c>
      <c r="AD27" s="223">
        <v>3</v>
      </c>
      <c r="AE27" s="224">
        <v>361</v>
      </c>
      <c r="AF27" s="220">
        <v>363</v>
      </c>
      <c r="AG27" s="171">
        <f t="shared" si="6"/>
        <v>0.22602739726027396</v>
      </c>
      <c r="AH27" s="177">
        <v>625</v>
      </c>
      <c r="AI27" s="223">
        <v>0</v>
      </c>
      <c r="AJ27" s="224">
        <v>160</v>
      </c>
      <c r="AK27" s="220">
        <v>160</v>
      </c>
      <c r="AL27" s="171">
        <f t="shared" si="19"/>
        <v>0.25600000000000001</v>
      </c>
      <c r="AM27" s="177">
        <f t="shared" si="7"/>
        <v>18539</v>
      </c>
      <c r="AN27" s="223">
        <f t="shared" si="8"/>
        <v>151</v>
      </c>
      <c r="AO27" s="222">
        <f t="shared" si="9"/>
        <v>2953</v>
      </c>
      <c r="AP27" s="220">
        <f t="shared" si="10"/>
        <v>3040</v>
      </c>
      <c r="AQ27" s="171">
        <f t="shared" si="11"/>
        <v>0.16397863962457521</v>
      </c>
      <c r="AR27" s="132">
        <f t="shared" si="12"/>
        <v>7.2368421052631578E-3</v>
      </c>
      <c r="AS27" s="132">
        <f t="shared" si="13"/>
        <v>1.611842105263158E-2</v>
      </c>
      <c r="AT27" s="132">
        <f t="shared" si="14"/>
        <v>0.2868421052631579</v>
      </c>
      <c r="AU27" s="132">
        <f t="shared" si="15"/>
        <v>0.28125</v>
      </c>
      <c r="AV27" s="132">
        <f t="shared" si="16"/>
        <v>0.23651315789473684</v>
      </c>
      <c r="AW27" s="132">
        <f t="shared" si="17"/>
        <v>0.1194078947368421</v>
      </c>
      <c r="AX27" s="132">
        <f t="shared" si="18"/>
        <v>5.2631578947368418E-2</v>
      </c>
      <c r="AY27" s="241"/>
    </row>
    <row r="28" spans="2:51" ht="13.5" customHeight="1">
      <c r="B28" s="237">
        <v>23</v>
      </c>
      <c r="C28" s="50" t="s">
        <v>130</v>
      </c>
      <c r="D28" s="177">
        <v>134</v>
      </c>
      <c r="E28" s="223">
        <v>3</v>
      </c>
      <c r="F28" s="224">
        <v>17</v>
      </c>
      <c r="G28" s="220">
        <v>17</v>
      </c>
      <c r="H28" s="171">
        <f t="shared" si="1"/>
        <v>0.12686567164179105</v>
      </c>
      <c r="I28" s="177">
        <v>300</v>
      </c>
      <c r="J28" s="223">
        <v>8</v>
      </c>
      <c r="K28" s="224">
        <v>71</v>
      </c>
      <c r="L28" s="220">
        <v>76</v>
      </c>
      <c r="M28" s="171">
        <f t="shared" si="2"/>
        <v>0.25333333333333335</v>
      </c>
      <c r="N28" s="177">
        <v>11577</v>
      </c>
      <c r="O28" s="223">
        <v>133</v>
      </c>
      <c r="P28" s="224">
        <v>1292</v>
      </c>
      <c r="Q28" s="220">
        <v>1358</v>
      </c>
      <c r="R28" s="171">
        <f t="shared" si="3"/>
        <v>0.11730154616912844</v>
      </c>
      <c r="S28" s="177">
        <v>9550</v>
      </c>
      <c r="T28" s="223">
        <v>85</v>
      </c>
      <c r="U28" s="224">
        <v>1417</v>
      </c>
      <c r="V28" s="220">
        <v>1465</v>
      </c>
      <c r="W28" s="171">
        <f t="shared" si="4"/>
        <v>0.15340314136125655</v>
      </c>
      <c r="X28" s="177">
        <v>5926</v>
      </c>
      <c r="Y28" s="223">
        <v>41</v>
      </c>
      <c r="Z28" s="224">
        <v>1083</v>
      </c>
      <c r="AA28" s="220">
        <v>1105</v>
      </c>
      <c r="AB28" s="126">
        <f t="shared" si="5"/>
        <v>0.18646641916976037</v>
      </c>
      <c r="AC28" s="240">
        <v>2451</v>
      </c>
      <c r="AD28" s="223">
        <v>9</v>
      </c>
      <c r="AE28" s="224">
        <v>548</v>
      </c>
      <c r="AF28" s="220">
        <v>553</v>
      </c>
      <c r="AG28" s="171">
        <f t="shared" si="6"/>
        <v>0.22562219502243983</v>
      </c>
      <c r="AH28" s="177">
        <v>729</v>
      </c>
      <c r="AI28" s="223">
        <v>1</v>
      </c>
      <c r="AJ28" s="224">
        <v>178</v>
      </c>
      <c r="AK28" s="220">
        <v>178</v>
      </c>
      <c r="AL28" s="171">
        <f t="shared" si="19"/>
        <v>0.24417009602194786</v>
      </c>
      <c r="AM28" s="177">
        <f t="shared" si="7"/>
        <v>30667</v>
      </c>
      <c r="AN28" s="223">
        <f t="shared" si="8"/>
        <v>280</v>
      </c>
      <c r="AO28" s="222">
        <f t="shared" si="9"/>
        <v>4606</v>
      </c>
      <c r="AP28" s="220">
        <f t="shared" si="10"/>
        <v>4752</v>
      </c>
      <c r="AQ28" s="171">
        <f t="shared" si="11"/>
        <v>0.15495483744741906</v>
      </c>
      <c r="AR28" s="132">
        <f t="shared" si="12"/>
        <v>3.5774410774410776E-3</v>
      </c>
      <c r="AS28" s="132">
        <f t="shared" si="13"/>
        <v>1.5993265993265993E-2</v>
      </c>
      <c r="AT28" s="132">
        <f t="shared" si="14"/>
        <v>0.28577441077441079</v>
      </c>
      <c r="AU28" s="132">
        <f t="shared" si="15"/>
        <v>0.30829124579124578</v>
      </c>
      <c r="AV28" s="132">
        <f t="shared" si="16"/>
        <v>0.23253367003367004</v>
      </c>
      <c r="AW28" s="132">
        <f t="shared" si="17"/>
        <v>0.11637205387205388</v>
      </c>
      <c r="AX28" s="132">
        <f t="shared" si="18"/>
        <v>3.7457912457912461E-2</v>
      </c>
      <c r="AY28" s="241"/>
    </row>
    <row r="29" spans="2:51" ht="13.5" customHeight="1">
      <c r="B29" s="237">
        <v>24</v>
      </c>
      <c r="C29" s="50" t="s">
        <v>131</v>
      </c>
      <c r="D29" s="177">
        <v>52</v>
      </c>
      <c r="E29" s="223">
        <v>3</v>
      </c>
      <c r="F29" s="224">
        <v>15</v>
      </c>
      <c r="G29" s="220">
        <v>16</v>
      </c>
      <c r="H29" s="171">
        <f t="shared" si="1"/>
        <v>0.30769230769230771</v>
      </c>
      <c r="I29" s="177">
        <v>107</v>
      </c>
      <c r="J29" s="223">
        <v>3</v>
      </c>
      <c r="K29" s="224">
        <v>16</v>
      </c>
      <c r="L29" s="220">
        <v>18</v>
      </c>
      <c r="M29" s="171">
        <f t="shared" si="2"/>
        <v>0.16822429906542055</v>
      </c>
      <c r="N29" s="177">
        <v>4692</v>
      </c>
      <c r="O29" s="223">
        <v>57</v>
      </c>
      <c r="P29" s="224">
        <v>517</v>
      </c>
      <c r="Q29" s="220">
        <v>550</v>
      </c>
      <c r="R29" s="171">
        <f t="shared" si="3"/>
        <v>0.11722080136402387</v>
      </c>
      <c r="S29" s="177">
        <v>3791</v>
      </c>
      <c r="T29" s="223">
        <v>37</v>
      </c>
      <c r="U29" s="224">
        <v>639</v>
      </c>
      <c r="V29" s="220">
        <v>659</v>
      </c>
      <c r="W29" s="171">
        <f t="shared" si="4"/>
        <v>0.17383276180427329</v>
      </c>
      <c r="X29" s="177">
        <v>2687</v>
      </c>
      <c r="Y29" s="223">
        <v>19</v>
      </c>
      <c r="Z29" s="224">
        <v>540</v>
      </c>
      <c r="AA29" s="220">
        <v>550</v>
      </c>
      <c r="AB29" s="126">
        <f t="shared" si="5"/>
        <v>0.20468924451060663</v>
      </c>
      <c r="AC29" s="240">
        <v>1317</v>
      </c>
      <c r="AD29" s="223">
        <v>5</v>
      </c>
      <c r="AE29" s="224">
        <v>287</v>
      </c>
      <c r="AF29" s="220">
        <v>290</v>
      </c>
      <c r="AG29" s="171">
        <f t="shared" si="6"/>
        <v>0.22019741837509491</v>
      </c>
      <c r="AH29" s="177">
        <v>479</v>
      </c>
      <c r="AI29" s="223">
        <v>0</v>
      </c>
      <c r="AJ29" s="224">
        <v>109</v>
      </c>
      <c r="AK29" s="220">
        <v>109</v>
      </c>
      <c r="AL29" s="171">
        <f t="shared" si="19"/>
        <v>0.22755741127348644</v>
      </c>
      <c r="AM29" s="177">
        <f t="shared" si="7"/>
        <v>13125</v>
      </c>
      <c r="AN29" s="223">
        <f t="shared" si="8"/>
        <v>124</v>
      </c>
      <c r="AO29" s="222">
        <f t="shared" si="9"/>
        <v>2123</v>
      </c>
      <c r="AP29" s="220">
        <f t="shared" si="10"/>
        <v>2192</v>
      </c>
      <c r="AQ29" s="171">
        <f t="shared" si="11"/>
        <v>0.1670095238095238</v>
      </c>
      <c r="AR29" s="132">
        <f t="shared" si="12"/>
        <v>7.2992700729927005E-3</v>
      </c>
      <c r="AS29" s="132">
        <f t="shared" si="13"/>
        <v>8.2116788321167887E-3</v>
      </c>
      <c r="AT29" s="132">
        <f t="shared" si="14"/>
        <v>0.25091240875912407</v>
      </c>
      <c r="AU29" s="132">
        <f t="shared" si="15"/>
        <v>0.30063868613138683</v>
      </c>
      <c r="AV29" s="132">
        <f t="shared" si="16"/>
        <v>0.25091240875912407</v>
      </c>
      <c r="AW29" s="132">
        <f t="shared" si="17"/>
        <v>0.13229927007299269</v>
      </c>
      <c r="AX29" s="132">
        <f t="shared" si="18"/>
        <v>4.9726277372262775E-2</v>
      </c>
      <c r="AY29" s="241"/>
    </row>
    <row r="30" spans="2:51" ht="13.5" customHeight="1">
      <c r="B30" s="237">
        <v>25</v>
      </c>
      <c r="C30" s="50" t="s">
        <v>132</v>
      </c>
      <c r="D30" s="177">
        <v>18</v>
      </c>
      <c r="E30" s="223">
        <v>1</v>
      </c>
      <c r="F30" s="224">
        <v>0</v>
      </c>
      <c r="G30" s="220">
        <v>1</v>
      </c>
      <c r="H30" s="171">
        <f t="shared" si="1"/>
        <v>5.5555555555555552E-2</v>
      </c>
      <c r="I30" s="177">
        <v>68</v>
      </c>
      <c r="J30" s="223">
        <v>2</v>
      </c>
      <c r="K30" s="224">
        <v>20</v>
      </c>
      <c r="L30" s="220">
        <v>22</v>
      </c>
      <c r="M30" s="171">
        <f t="shared" si="2"/>
        <v>0.3235294117647059</v>
      </c>
      <c r="N30" s="177">
        <v>3264</v>
      </c>
      <c r="O30" s="223">
        <v>39</v>
      </c>
      <c r="P30" s="224">
        <v>366</v>
      </c>
      <c r="Q30" s="220">
        <v>381</v>
      </c>
      <c r="R30" s="171">
        <f t="shared" si="3"/>
        <v>0.11672794117647059</v>
      </c>
      <c r="S30" s="177">
        <v>2527</v>
      </c>
      <c r="T30" s="223">
        <v>27</v>
      </c>
      <c r="U30" s="224">
        <v>377</v>
      </c>
      <c r="V30" s="220">
        <v>391</v>
      </c>
      <c r="W30" s="171">
        <f t="shared" si="4"/>
        <v>0.15472892758211318</v>
      </c>
      <c r="X30" s="177">
        <v>1812</v>
      </c>
      <c r="Y30" s="223">
        <v>18</v>
      </c>
      <c r="Z30" s="224">
        <v>356</v>
      </c>
      <c r="AA30" s="220">
        <v>364</v>
      </c>
      <c r="AB30" s="126">
        <f t="shared" si="5"/>
        <v>0.20088300220750552</v>
      </c>
      <c r="AC30" s="240">
        <v>1043</v>
      </c>
      <c r="AD30" s="223">
        <v>2</v>
      </c>
      <c r="AE30" s="224">
        <v>213</v>
      </c>
      <c r="AF30" s="220">
        <v>213</v>
      </c>
      <c r="AG30" s="171">
        <f t="shared" si="6"/>
        <v>0.20421860019175456</v>
      </c>
      <c r="AH30" s="177">
        <v>365</v>
      </c>
      <c r="AI30" s="223">
        <v>0</v>
      </c>
      <c r="AJ30" s="224">
        <v>88</v>
      </c>
      <c r="AK30" s="220">
        <v>88</v>
      </c>
      <c r="AL30" s="171">
        <f t="shared" si="19"/>
        <v>0.24109589041095891</v>
      </c>
      <c r="AM30" s="177">
        <f t="shared" si="7"/>
        <v>9097</v>
      </c>
      <c r="AN30" s="223">
        <f t="shared" si="8"/>
        <v>89</v>
      </c>
      <c r="AO30" s="222">
        <f t="shared" si="9"/>
        <v>1420</v>
      </c>
      <c r="AP30" s="220">
        <f t="shared" si="10"/>
        <v>1460</v>
      </c>
      <c r="AQ30" s="171">
        <f t="shared" si="11"/>
        <v>0.16049247004506981</v>
      </c>
      <c r="AR30" s="132">
        <f t="shared" si="12"/>
        <v>6.8493150684931507E-4</v>
      </c>
      <c r="AS30" s="132">
        <f t="shared" si="13"/>
        <v>1.5068493150684932E-2</v>
      </c>
      <c r="AT30" s="132">
        <f t="shared" si="14"/>
        <v>0.26095890410958905</v>
      </c>
      <c r="AU30" s="132">
        <f t="shared" si="15"/>
        <v>0.26780821917808217</v>
      </c>
      <c r="AV30" s="132">
        <f t="shared" si="16"/>
        <v>0.24931506849315069</v>
      </c>
      <c r="AW30" s="132">
        <f t="shared" si="17"/>
        <v>0.14589041095890412</v>
      </c>
      <c r="AX30" s="132">
        <f t="shared" si="18"/>
        <v>6.0273972602739728E-2</v>
      </c>
      <c r="AY30" s="241"/>
    </row>
    <row r="31" spans="2:51" ht="13.5" customHeight="1">
      <c r="B31" s="237">
        <v>26</v>
      </c>
      <c r="C31" s="50" t="s">
        <v>36</v>
      </c>
      <c r="D31" s="177">
        <v>644</v>
      </c>
      <c r="E31" s="223">
        <v>16</v>
      </c>
      <c r="F31" s="224">
        <v>118</v>
      </c>
      <c r="G31" s="220">
        <v>128</v>
      </c>
      <c r="H31" s="171">
        <f t="shared" si="1"/>
        <v>0.19875776397515527</v>
      </c>
      <c r="I31" s="177">
        <v>1185</v>
      </c>
      <c r="J31" s="223">
        <v>42</v>
      </c>
      <c r="K31" s="224">
        <v>242</v>
      </c>
      <c r="L31" s="220">
        <v>265</v>
      </c>
      <c r="M31" s="171">
        <f t="shared" si="2"/>
        <v>0.22362869198312235</v>
      </c>
      <c r="N31" s="177">
        <v>51292</v>
      </c>
      <c r="O31" s="223">
        <v>499</v>
      </c>
      <c r="P31" s="224">
        <v>5578</v>
      </c>
      <c r="Q31" s="220">
        <v>5845</v>
      </c>
      <c r="R31" s="171">
        <f t="shared" si="3"/>
        <v>0.11395539265382516</v>
      </c>
      <c r="S31" s="177">
        <v>36161</v>
      </c>
      <c r="T31" s="223">
        <v>308</v>
      </c>
      <c r="U31" s="224">
        <v>5490</v>
      </c>
      <c r="V31" s="220">
        <v>5661</v>
      </c>
      <c r="W31" s="171">
        <f t="shared" si="4"/>
        <v>0.15654987417383368</v>
      </c>
      <c r="X31" s="177">
        <v>22319</v>
      </c>
      <c r="Y31" s="223">
        <v>117</v>
      </c>
      <c r="Z31" s="224">
        <v>4527</v>
      </c>
      <c r="AA31" s="220">
        <v>4592</v>
      </c>
      <c r="AB31" s="126">
        <f t="shared" si="5"/>
        <v>0.20574398494556206</v>
      </c>
      <c r="AC31" s="240">
        <v>10529</v>
      </c>
      <c r="AD31" s="223">
        <v>28</v>
      </c>
      <c r="AE31" s="224">
        <v>2506</v>
      </c>
      <c r="AF31" s="220">
        <v>2522</v>
      </c>
      <c r="AG31" s="171">
        <f t="shared" si="6"/>
        <v>0.23952892012536803</v>
      </c>
      <c r="AH31" s="177">
        <v>3820</v>
      </c>
      <c r="AI31" s="223">
        <v>5</v>
      </c>
      <c r="AJ31" s="224">
        <v>1025</v>
      </c>
      <c r="AK31" s="220">
        <v>1030</v>
      </c>
      <c r="AL31" s="171">
        <f t="shared" si="19"/>
        <v>0.26963350785340312</v>
      </c>
      <c r="AM31" s="177">
        <f t="shared" si="7"/>
        <v>125950</v>
      </c>
      <c r="AN31" s="223">
        <f t="shared" si="8"/>
        <v>1015</v>
      </c>
      <c r="AO31" s="222">
        <f t="shared" si="9"/>
        <v>19486</v>
      </c>
      <c r="AP31" s="220">
        <f t="shared" si="10"/>
        <v>20043</v>
      </c>
      <c r="AQ31" s="171">
        <f t="shared" si="11"/>
        <v>0.15913457721317983</v>
      </c>
      <c r="AR31" s="132">
        <f t="shared" si="12"/>
        <v>6.3862695205308588E-3</v>
      </c>
      <c r="AS31" s="132">
        <f t="shared" si="13"/>
        <v>1.3221573616724044E-2</v>
      </c>
      <c r="AT31" s="132">
        <f t="shared" si="14"/>
        <v>0.29162301052736617</v>
      </c>
      <c r="AU31" s="132">
        <f t="shared" si="15"/>
        <v>0.28244274809160308</v>
      </c>
      <c r="AV31" s="132">
        <f t="shared" si="16"/>
        <v>0.22910741904904455</v>
      </c>
      <c r="AW31" s="132">
        <f t="shared" si="17"/>
        <v>0.12582946664670958</v>
      </c>
      <c r="AX31" s="132">
        <f t="shared" si="18"/>
        <v>5.1389512548021751E-2</v>
      </c>
      <c r="AY31" s="241"/>
    </row>
    <row r="32" spans="2:51" ht="13.5" customHeight="1">
      <c r="B32" s="237">
        <v>27</v>
      </c>
      <c r="C32" s="50" t="s">
        <v>37</v>
      </c>
      <c r="D32" s="177">
        <v>131</v>
      </c>
      <c r="E32" s="223">
        <v>4</v>
      </c>
      <c r="F32" s="224">
        <v>32</v>
      </c>
      <c r="G32" s="220">
        <v>35</v>
      </c>
      <c r="H32" s="171">
        <f t="shared" si="1"/>
        <v>0.26717557251908397</v>
      </c>
      <c r="I32" s="177">
        <v>174</v>
      </c>
      <c r="J32" s="223">
        <v>5</v>
      </c>
      <c r="K32" s="224">
        <v>34</v>
      </c>
      <c r="L32" s="220">
        <v>37</v>
      </c>
      <c r="M32" s="171">
        <f t="shared" si="2"/>
        <v>0.21264367816091953</v>
      </c>
      <c r="N32" s="177">
        <v>8055</v>
      </c>
      <c r="O32" s="223">
        <v>78</v>
      </c>
      <c r="P32" s="224">
        <v>941</v>
      </c>
      <c r="Q32" s="220">
        <v>981</v>
      </c>
      <c r="R32" s="171">
        <f t="shared" si="3"/>
        <v>0.1217877094972067</v>
      </c>
      <c r="S32" s="177">
        <v>6059</v>
      </c>
      <c r="T32" s="223">
        <v>49</v>
      </c>
      <c r="U32" s="224">
        <v>942</v>
      </c>
      <c r="V32" s="220">
        <v>970</v>
      </c>
      <c r="W32" s="171">
        <f t="shared" si="4"/>
        <v>0.1600924244924905</v>
      </c>
      <c r="X32" s="177">
        <v>4344</v>
      </c>
      <c r="Y32" s="223">
        <v>17</v>
      </c>
      <c r="Z32" s="224">
        <v>929</v>
      </c>
      <c r="AA32" s="220">
        <v>941</v>
      </c>
      <c r="AB32" s="126">
        <f t="shared" si="5"/>
        <v>0.21662062615101288</v>
      </c>
      <c r="AC32" s="240">
        <v>2285</v>
      </c>
      <c r="AD32" s="223">
        <v>3</v>
      </c>
      <c r="AE32" s="224">
        <v>528</v>
      </c>
      <c r="AF32" s="220">
        <v>530</v>
      </c>
      <c r="AG32" s="171">
        <f t="shared" si="6"/>
        <v>0.23194748358862144</v>
      </c>
      <c r="AH32" s="177">
        <v>806</v>
      </c>
      <c r="AI32" s="223">
        <v>1</v>
      </c>
      <c r="AJ32" s="224">
        <v>201</v>
      </c>
      <c r="AK32" s="220">
        <v>202</v>
      </c>
      <c r="AL32" s="171">
        <f t="shared" si="19"/>
        <v>0.25062034739454092</v>
      </c>
      <c r="AM32" s="177">
        <f t="shared" si="7"/>
        <v>21854</v>
      </c>
      <c r="AN32" s="223">
        <f t="shared" si="8"/>
        <v>157</v>
      </c>
      <c r="AO32" s="222">
        <f t="shared" si="9"/>
        <v>3607</v>
      </c>
      <c r="AP32" s="220">
        <f t="shared" si="10"/>
        <v>3696</v>
      </c>
      <c r="AQ32" s="171">
        <f t="shared" si="11"/>
        <v>0.16912235746316465</v>
      </c>
      <c r="AR32" s="132">
        <f t="shared" si="12"/>
        <v>9.46969696969697E-3</v>
      </c>
      <c r="AS32" s="132">
        <f t="shared" si="13"/>
        <v>1.001082251082251E-2</v>
      </c>
      <c r="AT32" s="132">
        <f t="shared" si="14"/>
        <v>0.26542207792207795</v>
      </c>
      <c r="AU32" s="132">
        <f t="shared" si="15"/>
        <v>0.26244588744588743</v>
      </c>
      <c r="AV32" s="132">
        <f t="shared" si="16"/>
        <v>0.2545995670995671</v>
      </c>
      <c r="AW32" s="132">
        <f t="shared" si="17"/>
        <v>0.14339826839826839</v>
      </c>
      <c r="AX32" s="132">
        <f t="shared" si="18"/>
        <v>5.4653679653679656E-2</v>
      </c>
      <c r="AY32" s="241"/>
    </row>
    <row r="33" spans="2:51" ht="13.5" customHeight="1">
      <c r="B33" s="237">
        <v>28</v>
      </c>
      <c r="C33" s="50" t="s">
        <v>38</v>
      </c>
      <c r="D33" s="177">
        <v>107</v>
      </c>
      <c r="E33" s="223">
        <v>2</v>
      </c>
      <c r="F33" s="224">
        <v>19</v>
      </c>
      <c r="G33" s="220">
        <v>19</v>
      </c>
      <c r="H33" s="171">
        <f t="shared" si="1"/>
        <v>0.17757009345794392</v>
      </c>
      <c r="I33" s="177">
        <v>183</v>
      </c>
      <c r="J33" s="223">
        <v>5</v>
      </c>
      <c r="K33" s="224">
        <v>41</v>
      </c>
      <c r="L33" s="220">
        <v>43</v>
      </c>
      <c r="M33" s="171">
        <f t="shared" si="2"/>
        <v>0.23497267759562843</v>
      </c>
      <c r="N33" s="177">
        <v>7503</v>
      </c>
      <c r="O33" s="223">
        <v>76</v>
      </c>
      <c r="P33" s="224">
        <v>848</v>
      </c>
      <c r="Q33" s="220">
        <v>889</v>
      </c>
      <c r="R33" s="171">
        <f t="shared" si="3"/>
        <v>0.11848593895775024</v>
      </c>
      <c r="S33" s="177">
        <v>4897</v>
      </c>
      <c r="T33" s="223">
        <v>35</v>
      </c>
      <c r="U33" s="224">
        <v>724</v>
      </c>
      <c r="V33" s="220">
        <v>743</v>
      </c>
      <c r="W33" s="171">
        <f t="shared" si="4"/>
        <v>0.15172554625280785</v>
      </c>
      <c r="X33" s="177">
        <v>2834</v>
      </c>
      <c r="Y33" s="223">
        <v>14</v>
      </c>
      <c r="Z33" s="224">
        <v>559</v>
      </c>
      <c r="AA33" s="220">
        <v>563</v>
      </c>
      <c r="AB33" s="126">
        <f t="shared" si="5"/>
        <v>0.19865913902611151</v>
      </c>
      <c r="AC33" s="240">
        <v>1260</v>
      </c>
      <c r="AD33" s="223">
        <v>4</v>
      </c>
      <c r="AE33" s="224">
        <v>297</v>
      </c>
      <c r="AF33" s="220">
        <v>299</v>
      </c>
      <c r="AG33" s="171">
        <f t="shared" si="6"/>
        <v>0.23730158730158729</v>
      </c>
      <c r="AH33" s="177">
        <v>516</v>
      </c>
      <c r="AI33" s="223">
        <v>0</v>
      </c>
      <c r="AJ33" s="224">
        <v>116</v>
      </c>
      <c r="AK33" s="220">
        <v>116</v>
      </c>
      <c r="AL33" s="171">
        <f t="shared" si="19"/>
        <v>0.22480620155038761</v>
      </c>
      <c r="AM33" s="177">
        <f t="shared" si="7"/>
        <v>17300</v>
      </c>
      <c r="AN33" s="223">
        <f t="shared" si="8"/>
        <v>136</v>
      </c>
      <c r="AO33" s="222">
        <f t="shared" si="9"/>
        <v>2604</v>
      </c>
      <c r="AP33" s="220">
        <f t="shared" si="10"/>
        <v>2672</v>
      </c>
      <c r="AQ33" s="171">
        <f t="shared" si="11"/>
        <v>0.15445086705202313</v>
      </c>
      <c r="AR33" s="132">
        <f t="shared" si="12"/>
        <v>7.1107784431137721E-3</v>
      </c>
      <c r="AS33" s="132">
        <f t="shared" si="13"/>
        <v>1.6092814371257484E-2</v>
      </c>
      <c r="AT33" s="132">
        <f t="shared" si="14"/>
        <v>0.33270958083832336</v>
      </c>
      <c r="AU33" s="132">
        <f t="shared" si="15"/>
        <v>0.27806886227544908</v>
      </c>
      <c r="AV33" s="132">
        <f t="shared" si="16"/>
        <v>0.21070359281437126</v>
      </c>
      <c r="AW33" s="132">
        <f t="shared" si="17"/>
        <v>0.11190119760479042</v>
      </c>
      <c r="AX33" s="132">
        <f t="shared" si="18"/>
        <v>4.3413173652694613E-2</v>
      </c>
      <c r="AY33" s="241"/>
    </row>
    <row r="34" spans="2:51" ht="13.5" customHeight="1">
      <c r="B34" s="237">
        <v>29</v>
      </c>
      <c r="C34" s="50" t="s">
        <v>39</v>
      </c>
      <c r="D34" s="177">
        <v>79</v>
      </c>
      <c r="E34" s="223">
        <v>2</v>
      </c>
      <c r="F34" s="224">
        <v>13</v>
      </c>
      <c r="G34" s="220">
        <v>15</v>
      </c>
      <c r="H34" s="171">
        <f t="shared" si="1"/>
        <v>0.189873417721519</v>
      </c>
      <c r="I34" s="177">
        <v>119</v>
      </c>
      <c r="J34" s="223">
        <v>4</v>
      </c>
      <c r="K34" s="224">
        <v>21</v>
      </c>
      <c r="L34" s="220">
        <v>24</v>
      </c>
      <c r="M34" s="171">
        <f t="shared" si="2"/>
        <v>0.20168067226890757</v>
      </c>
      <c r="N34" s="177">
        <v>5894</v>
      </c>
      <c r="O34" s="223">
        <v>75</v>
      </c>
      <c r="P34" s="224">
        <v>636</v>
      </c>
      <c r="Q34" s="220">
        <v>671</v>
      </c>
      <c r="R34" s="171">
        <f t="shared" si="3"/>
        <v>0.11384458771632168</v>
      </c>
      <c r="S34" s="177">
        <v>4322</v>
      </c>
      <c r="T34" s="223">
        <v>42</v>
      </c>
      <c r="U34" s="224">
        <v>629</v>
      </c>
      <c r="V34" s="220">
        <v>652</v>
      </c>
      <c r="W34" s="171">
        <f t="shared" si="4"/>
        <v>0.15085608514576584</v>
      </c>
      <c r="X34" s="177">
        <v>2706</v>
      </c>
      <c r="Y34" s="223">
        <v>13</v>
      </c>
      <c r="Z34" s="224">
        <v>543</v>
      </c>
      <c r="AA34" s="220">
        <v>552</v>
      </c>
      <c r="AB34" s="126">
        <f t="shared" si="5"/>
        <v>0.2039911308203991</v>
      </c>
      <c r="AC34" s="240">
        <v>1257</v>
      </c>
      <c r="AD34" s="223">
        <v>10</v>
      </c>
      <c r="AE34" s="224">
        <v>264</v>
      </c>
      <c r="AF34" s="220">
        <v>269</v>
      </c>
      <c r="AG34" s="171">
        <f t="shared" si="6"/>
        <v>0.21400159108989658</v>
      </c>
      <c r="AH34" s="177">
        <v>484</v>
      </c>
      <c r="AI34" s="223">
        <v>0</v>
      </c>
      <c r="AJ34" s="224">
        <v>132</v>
      </c>
      <c r="AK34" s="220">
        <v>132</v>
      </c>
      <c r="AL34" s="171">
        <f t="shared" si="19"/>
        <v>0.27272727272727271</v>
      </c>
      <c r="AM34" s="177">
        <f t="shared" si="7"/>
        <v>14861</v>
      </c>
      <c r="AN34" s="223">
        <f t="shared" si="8"/>
        <v>146</v>
      </c>
      <c r="AO34" s="222">
        <f t="shared" si="9"/>
        <v>2238</v>
      </c>
      <c r="AP34" s="220">
        <f t="shared" si="10"/>
        <v>2315</v>
      </c>
      <c r="AQ34" s="171">
        <f t="shared" si="11"/>
        <v>0.1557768656214252</v>
      </c>
      <c r="AR34" s="132">
        <f t="shared" si="12"/>
        <v>6.4794816414686825E-3</v>
      </c>
      <c r="AS34" s="132">
        <f t="shared" si="13"/>
        <v>1.0367170626349892E-2</v>
      </c>
      <c r="AT34" s="132">
        <f t="shared" si="14"/>
        <v>0.28984881209503238</v>
      </c>
      <c r="AU34" s="132">
        <f t="shared" si="15"/>
        <v>0.28164146868250539</v>
      </c>
      <c r="AV34" s="132">
        <f t="shared" si="16"/>
        <v>0.2384449244060475</v>
      </c>
      <c r="AW34" s="132">
        <f t="shared" si="17"/>
        <v>0.11619870410367171</v>
      </c>
      <c r="AX34" s="132">
        <f t="shared" si="18"/>
        <v>5.7019438444924408E-2</v>
      </c>
      <c r="AY34" s="241"/>
    </row>
    <row r="35" spans="2:51" ht="13.5" customHeight="1">
      <c r="B35" s="237">
        <v>30</v>
      </c>
      <c r="C35" s="50" t="s">
        <v>40</v>
      </c>
      <c r="D35" s="177">
        <v>91</v>
      </c>
      <c r="E35" s="223">
        <v>0</v>
      </c>
      <c r="F35" s="224">
        <v>15</v>
      </c>
      <c r="G35" s="220">
        <v>15</v>
      </c>
      <c r="H35" s="171">
        <f t="shared" si="1"/>
        <v>0.16483516483516483</v>
      </c>
      <c r="I35" s="177">
        <v>129</v>
      </c>
      <c r="J35" s="223">
        <v>4</v>
      </c>
      <c r="K35" s="224">
        <v>21</v>
      </c>
      <c r="L35" s="220">
        <v>23</v>
      </c>
      <c r="M35" s="171">
        <f t="shared" si="2"/>
        <v>0.17829457364341086</v>
      </c>
      <c r="N35" s="177">
        <v>7764</v>
      </c>
      <c r="O35" s="223">
        <v>64</v>
      </c>
      <c r="P35" s="224">
        <v>841</v>
      </c>
      <c r="Q35" s="220">
        <v>879</v>
      </c>
      <c r="R35" s="171">
        <f t="shared" si="3"/>
        <v>0.11321483771251932</v>
      </c>
      <c r="S35" s="177">
        <v>5774</v>
      </c>
      <c r="T35" s="223">
        <v>47</v>
      </c>
      <c r="U35" s="224">
        <v>854</v>
      </c>
      <c r="V35" s="220">
        <v>880</v>
      </c>
      <c r="W35" s="171">
        <f t="shared" si="4"/>
        <v>0.15240734326290267</v>
      </c>
      <c r="X35" s="177">
        <v>3800</v>
      </c>
      <c r="Y35" s="223">
        <v>18</v>
      </c>
      <c r="Z35" s="224">
        <v>727</v>
      </c>
      <c r="AA35" s="220">
        <v>736</v>
      </c>
      <c r="AB35" s="126">
        <f t="shared" si="5"/>
        <v>0.19368421052631579</v>
      </c>
      <c r="AC35" s="240">
        <v>1883</v>
      </c>
      <c r="AD35" s="223">
        <v>2</v>
      </c>
      <c r="AE35" s="224">
        <v>409</v>
      </c>
      <c r="AF35" s="220">
        <v>410</v>
      </c>
      <c r="AG35" s="171">
        <f t="shared" si="6"/>
        <v>0.2177376526818906</v>
      </c>
      <c r="AH35" s="177">
        <v>671</v>
      </c>
      <c r="AI35" s="223">
        <v>2</v>
      </c>
      <c r="AJ35" s="224">
        <v>170</v>
      </c>
      <c r="AK35" s="220">
        <v>172</v>
      </c>
      <c r="AL35" s="171">
        <f t="shared" si="19"/>
        <v>0.25633383010432192</v>
      </c>
      <c r="AM35" s="177">
        <f t="shared" si="7"/>
        <v>20112</v>
      </c>
      <c r="AN35" s="223">
        <f t="shared" si="8"/>
        <v>137</v>
      </c>
      <c r="AO35" s="222">
        <f t="shared" si="9"/>
        <v>3037</v>
      </c>
      <c r="AP35" s="220">
        <f t="shared" si="10"/>
        <v>3115</v>
      </c>
      <c r="AQ35" s="171">
        <f t="shared" si="11"/>
        <v>0.15488265712012728</v>
      </c>
      <c r="AR35" s="132">
        <f t="shared" si="12"/>
        <v>4.815409309791332E-3</v>
      </c>
      <c r="AS35" s="132">
        <f t="shared" si="13"/>
        <v>7.3836276083467092E-3</v>
      </c>
      <c r="AT35" s="132">
        <f t="shared" si="14"/>
        <v>0.28218298555377208</v>
      </c>
      <c r="AU35" s="132">
        <f t="shared" si="15"/>
        <v>0.2825040128410915</v>
      </c>
      <c r="AV35" s="132">
        <f t="shared" si="16"/>
        <v>0.23627608346709469</v>
      </c>
      <c r="AW35" s="132">
        <f t="shared" si="17"/>
        <v>0.13162118780096307</v>
      </c>
      <c r="AX35" s="132">
        <f t="shared" si="18"/>
        <v>5.5216693418940609E-2</v>
      </c>
      <c r="AY35" s="241"/>
    </row>
    <row r="36" spans="2:51" ht="13.5" customHeight="1">
      <c r="B36" s="237">
        <v>31</v>
      </c>
      <c r="C36" s="50" t="s">
        <v>41</v>
      </c>
      <c r="D36" s="177">
        <v>139</v>
      </c>
      <c r="E36" s="223">
        <v>5</v>
      </c>
      <c r="F36" s="224">
        <v>21</v>
      </c>
      <c r="G36" s="220">
        <v>25</v>
      </c>
      <c r="H36" s="171">
        <f t="shared" si="1"/>
        <v>0.17985611510791366</v>
      </c>
      <c r="I36" s="177">
        <v>325</v>
      </c>
      <c r="J36" s="223">
        <v>14</v>
      </c>
      <c r="K36" s="224">
        <v>62</v>
      </c>
      <c r="L36" s="220">
        <v>68</v>
      </c>
      <c r="M36" s="171">
        <f t="shared" si="2"/>
        <v>0.20923076923076922</v>
      </c>
      <c r="N36" s="177">
        <v>11109</v>
      </c>
      <c r="O36" s="223">
        <v>94</v>
      </c>
      <c r="P36" s="224">
        <v>1033</v>
      </c>
      <c r="Q36" s="220">
        <v>1079</v>
      </c>
      <c r="R36" s="171">
        <f t="shared" si="3"/>
        <v>9.7128454406337203E-2</v>
      </c>
      <c r="S36" s="177">
        <v>7401</v>
      </c>
      <c r="T36" s="223">
        <v>78</v>
      </c>
      <c r="U36" s="224">
        <v>1020</v>
      </c>
      <c r="V36" s="220">
        <v>1068</v>
      </c>
      <c r="W36" s="171">
        <f t="shared" si="4"/>
        <v>0.14430482367247668</v>
      </c>
      <c r="X36" s="177">
        <v>4201</v>
      </c>
      <c r="Y36" s="223">
        <v>20</v>
      </c>
      <c r="Z36" s="224">
        <v>747</v>
      </c>
      <c r="AA36" s="220">
        <v>759</v>
      </c>
      <c r="AB36" s="126">
        <f t="shared" si="5"/>
        <v>0.18067126874553677</v>
      </c>
      <c r="AC36" s="240">
        <v>1841</v>
      </c>
      <c r="AD36" s="223">
        <v>2</v>
      </c>
      <c r="AE36" s="224">
        <v>425</v>
      </c>
      <c r="AF36" s="220">
        <v>427</v>
      </c>
      <c r="AG36" s="171">
        <f t="shared" si="6"/>
        <v>0.23193916349809887</v>
      </c>
      <c r="AH36" s="177">
        <v>702</v>
      </c>
      <c r="AI36" s="223">
        <v>1</v>
      </c>
      <c r="AJ36" s="224">
        <v>173</v>
      </c>
      <c r="AK36" s="220">
        <v>174</v>
      </c>
      <c r="AL36" s="171">
        <f t="shared" si="19"/>
        <v>0.24786324786324787</v>
      </c>
      <c r="AM36" s="177">
        <f t="shared" si="7"/>
        <v>25718</v>
      </c>
      <c r="AN36" s="223">
        <f t="shared" si="8"/>
        <v>214</v>
      </c>
      <c r="AO36" s="222">
        <f t="shared" si="9"/>
        <v>3481</v>
      </c>
      <c r="AP36" s="220">
        <f t="shared" si="10"/>
        <v>3600</v>
      </c>
      <c r="AQ36" s="171">
        <f t="shared" si="11"/>
        <v>0.13997978069834358</v>
      </c>
      <c r="AR36" s="132">
        <f t="shared" si="12"/>
        <v>6.9444444444444441E-3</v>
      </c>
      <c r="AS36" s="132">
        <f t="shared" si="13"/>
        <v>1.8888888888888889E-2</v>
      </c>
      <c r="AT36" s="132">
        <f t="shared" si="14"/>
        <v>0.29972222222222222</v>
      </c>
      <c r="AU36" s="132">
        <f t="shared" si="15"/>
        <v>0.29666666666666669</v>
      </c>
      <c r="AV36" s="132">
        <f t="shared" si="16"/>
        <v>0.21083333333333334</v>
      </c>
      <c r="AW36" s="132">
        <f t="shared" si="17"/>
        <v>0.11861111111111111</v>
      </c>
      <c r="AX36" s="132">
        <f t="shared" si="18"/>
        <v>4.8333333333333332E-2</v>
      </c>
      <c r="AY36" s="241"/>
    </row>
    <row r="37" spans="2:51" ht="13.5" customHeight="1">
      <c r="B37" s="237">
        <v>32</v>
      </c>
      <c r="C37" s="50" t="s">
        <v>42</v>
      </c>
      <c r="D37" s="177">
        <v>87</v>
      </c>
      <c r="E37" s="223">
        <v>3</v>
      </c>
      <c r="F37" s="224">
        <v>15</v>
      </c>
      <c r="G37" s="220">
        <v>16</v>
      </c>
      <c r="H37" s="171">
        <f t="shared" si="1"/>
        <v>0.18390804597701149</v>
      </c>
      <c r="I37" s="177">
        <v>215</v>
      </c>
      <c r="J37" s="223">
        <v>5</v>
      </c>
      <c r="K37" s="224">
        <v>49</v>
      </c>
      <c r="L37" s="220">
        <v>54</v>
      </c>
      <c r="M37" s="171">
        <f t="shared" si="2"/>
        <v>0.25116279069767444</v>
      </c>
      <c r="N37" s="177">
        <v>8793</v>
      </c>
      <c r="O37" s="223">
        <v>77</v>
      </c>
      <c r="P37" s="224">
        <v>933</v>
      </c>
      <c r="Q37" s="220">
        <v>982</v>
      </c>
      <c r="R37" s="171">
        <f t="shared" si="3"/>
        <v>0.11167974525190492</v>
      </c>
      <c r="S37" s="177">
        <v>6789</v>
      </c>
      <c r="T37" s="223">
        <v>45</v>
      </c>
      <c r="U37" s="224">
        <v>1079</v>
      </c>
      <c r="V37" s="220">
        <v>1101</v>
      </c>
      <c r="W37" s="171">
        <f t="shared" si="4"/>
        <v>0.16217410517012815</v>
      </c>
      <c r="X37" s="177">
        <v>3990</v>
      </c>
      <c r="Y37" s="223">
        <v>26</v>
      </c>
      <c r="Z37" s="224">
        <v>812</v>
      </c>
      <c r="AA37" s="220">
        <v>827</v>
      </c>
      <c r="AB37" s="126">
        <f t="shared" si="5"/>
        <v>0.20726817042606516</v>
      </c>
      <c r="AC37" s="240">
        <v>1871</v>
      </c>
      <c r="AD37" s="223">
        <v>4</v>
      </c>
      <c r="AE37" s="224">
        <v>442</v>
      </c>
      <c r="AF37" s="220">
        <v>444</v>
      </c>
      <c r="AG37" s="171">
        <f t="shared" si="6"/>
        <v>0.23730625334045966</v>
      </c>
      <c r="AH37" s="177">
        <v>612</v>
      </c>
      <c r="AI37" s="223">
        <v>1</v>
      </c>
      <c r="AJ37" s="224">
        <v>180</v>
      </c>
      <c r="AK37" s="220">
        <v>181</v>
      </c>
      <c r="AL37" s="171">
        <f t="shared" si="19"/>
        <v>0.29575163398692811</v>
      </c>
      <c r="AM37" s="177">
        <f t="shared" si="7"/>
        <v>22357</v>
      </c>
      <c r="AN37" s="223">
        <f t="shared" si="8"/>
        <v>161</v>
      </c>
      <c r="AO37" s="222">
        <f t="shared" si="9"/>
        <v>3510</v>
      </c>
      <c r="AP37" s="220">
        <f t="shared" si="10"/>
        <v>3605</v>
      </c>
      <c r="AQ37" s="171">
        <f t="shared" si="11"/>
        <v>0.16124703672227939</v>
      </c>
      <c r="AR37" s="132">
        <f t="shared" si="12"/>
        <v>4.4382801664355062E-3</v>
      </c>
      <c r="AS37" s="132">
        <f t="shared" si="13"/>
        <v>1.4979195561719833E-2</v>
      </c>
      <c r="AT37" s="132">
        <f t="shared" si="14"/>
        <v>0.27239944521497922</v>
      </c>
      <c r="AU37" s="132">
        <f t="shared" si="15"/>
        <v>0.30540915395284329</v>
      </c>
      <c r="AV37" s="132">
        <f t="shared" si="16"/>
        <v>0.22940360610263522</v>
      </c>
      <c r="AW37" s="132">
        <f t="shared" si="17"/>
        <v>0.1231622746185853</v>
      </c>
      <c r="AX37" s="132">
        <f t="shared" si="18"/>
        <v>5.0208044382801666E-2</v>
      </c>
      <c r="AY37" s="241"/>
    </row>
    <row r="38" spans="2:51" ht="13.5" customHeight="1">
      <c r="B38" s="237">
        <v>33</v>
      </c>
      <c r="C38" s="50" t="s">
        <v>43</v>
      </c>
      <c r="D38" s="177">
        <v>33</v>
      </c>
      <c r="E38" s="223">
        <v>0</v>
      </c>
      <c r="F38" s="224">
        <v>3</v>
      </c>
      <c r="G38" s="220">
        <v>3</v>
      </c>
      <c r="H38" s="171">
        <f t="shared" si="1"/>
        <v>9.0909090909090912E-2</v>
      </c>
      <c r="I38" s="177">
        <v>73</v>
      </c>
      <c r="J38" s="223">
        <v>5</v>
      </c>
      <c r="K38" s="224">
        <v>14</v>
      </c>
      <c r="L38" s="220">
        <v>16</v>
      </c>
      <c r="M38" s="171">
        <f t="shared" si="2"/>
        <v>0.21917808219178081</v>
      </c>
      <c r="N38" s="177">
        <v>2655</v>
      </c>
      <c r="O38" s="223">
        <v>35</v>
      </c>
      <c r="P38" s="224">
        <v>346</v>
      </c>
      <c r="Q38" s="220">
        <v>364</v>
      </c>
      <c r="R38" s="171">
        <f t="shared" si="3"/>
        <v>0.13709981167608287</v>
      </c>
      <c r="S38" s="177">
        <v>1682</v>
      </c>
      <c r="T38" s="223">
        <v>12</v>
      </c>
      <c r="U38" s="224">
        <v>242</v>
      </c>
      <c r="V38" s="220">
        <v>247</v>
      </c>
      <c r="W38" s="171">
        <f t="shared" si="4"/>
        <v>0.14684898929845422</v>
      </c>
      <c r="X38" s="177">
        <v>1054</v>
      </c>
      <c r="Y38" s="223">
        <v>9</v>
      </c>
      <c r="Z38" s="224">
        <v>210</v>
      </c>
      <c r="AA38" s="220">
        <v>214</v>
      </c>
      <c r="AB38" s="126">
        <f t="shared" si="5"/>
        <v>0.20303605313092979</v>
      </c>
      <c r="AC38" s="240">
        <v>533</v>
      </c>
      <c r="AD38" s="223">
        <v>3</v>
      </c>
      <c r="AE38" s="224">
        <v>141</v>
      </c>
      <c r="AF38" s="220">
        <v>143</v>
      </c>
      <c r="AG38" s="171">
        <f t="shared" si="6"/>
        <v>0.26829268292682928</v>
      </c>
      <c r="AH38" s="177">
        <v>182</v>
      </c>
      <c r="AI38" s="223">
        <v>0</v>
      </c>
      <c r="AJ38" s="224">
        <v>53</v>
      </c>
      <c r="AK38" s="220">
        <v>53</v>
      </c>
      <c r="AL38" s="171">
        <f t="shared" si="19"/>
        <v>0.29120879120879123</v>
      </c>
      <c r="AM38" s="177">
        <f t="shared" si="7"/>
        <v>6212</v>
      </c>
      <c r="AN38" s="223">
        <f t="shared" si="8"/>
        <v>64</v>
      </c>
      <c r="AO38" s="222">
        <f t="shared" si="9"/>
        <v>1009</v>
      </c>
      <c r="AP38" s="220">
        <f t="shared" si="10"/>
        <v>1040</v>
      </c>
      <c r="AQ38" s="171">
        <f t="shared" si="11"/>
        <v>0.16741790083708952</v>
      </c>
      <c r="AR38" s="132">
        <f t="shared" si="12"/>
        <v>2.8846153846153848E-3</v>
      </c>
      <c r="AS38" s="132">
        <f t="shared" si="13"/>
        <v>1.5384615384615385E-2</v>
      </c>
      <c r="AT38" s="132">
        <f t="shared" si="14"/>
        <v>0.35</v>
      </c>
      <c r="AU38" s="132">
        <f t="shared" si="15"/>
        <v>0.23749999999999999</v>
      </c>
      <c r="AV38" s="132">
        <f t="shared" si="16"/>
        <v>0.20576923076923076</v>
      </c>
      <c r="AW38" s="132">
        <f t="shared" si="17"/>
        <v>0.13750000000000001</v>
      </c>
      <c r="AX38" s="132">
        <f t="shared" si="18"/>
        <v>5.0961538461538461E-2</v>
      </c>
      <c r="AY38" s="241"/>
    </row>
    <row r="39" spans="2:51" ht="13.5" customHeight="1">
      <c r="B39" s="237">
        <v>34</v>
      </c>
      <c r="C39" s="50" t="s">
        <v>45</v>
      </c>
      <c r="D39" s="177">
        <v>168</v>
      </c>
      <c r="E39" s="223">
        <v>8</v>
      </c>
      <c r="F39" s="224">
        <v>29</v>
      </c>
      <c r="G39" s="220">
        <v>31</v>
      </c>
      <c r="H39" s="171">
        <f t="shared" si="1"/>
        <v>0.18452380952380953</v>
      </c>
      <c r="I39" s="177">
        <v>270</v>
      </c>
      <c r="J39" s="223">
        <v>11</v>
      </c>
      <c r="K39" s="224">
        <v>49</v>
      </c>
      <c r="L39" s="220">
        <v>57</v>
      </c>
      <c r="M39" s="171">
        <f t="shared" si="2"/>
        <v>0.21111111111111111</v>
      </c>
      <c r="N39" s="177">
        <v>11293</v>
      </c>
      <c r="O39" s="223">
        <v>140</v>
      </c>
      <c r="P39" s="224">
        <v>1201</v>
      </c>
      <c r="Q39" s="220">
        <v>1290</v>
      </c>
      <c r="R39" s="171">
        <f t="shared" si="3"/>
        <v>0.11423005401576197</v>
      </c>
      <c r="S39" s="177">
        <v>8393</v>
      </c>
      <c r="T39" s="223">
        <v>85</v>
      </c>
      <c r="U39" s="224">
        <v>1268</v>
      </c>
      <c r="V39" s="220">
        <v>1310</v>
      </c>
      <c r="W39" s="171">
        <f t="shared" si="4"/>
        <v>0.1560824496604313</v>
      </c>
      <c r="X39" s="177">
        <v>5320</v>
      </c>
      <c r="Y39" s="223">
        <v>35</v>
      </c>
      <c r="Z39" s="224">
        <v>1107</v>
      </c>
      <c r="AA39" s="220">
        <v>1129</v>
      </c>
      <c r="AB39" s="126">
        <f t="shared" si="5"/>
        <v>0.21221804511278194</v>
      </c>
      <c r="AC39" s="240">
        <v>2572</v>
      </c>
      <c r="AD39" s="223">
        <v>13</v>
      </c>
      <c r="AE39" s="224">
        <v>659</v>
      </c>
      <c r="AF39" s="220">
        <v>670</v>
      </c>
      <c r="AG39" s="171">
        <f t="shared" si="6"/>
        <v>0.26049766718507</v>
      </c>
      <c r="AH39" s="177">
        <v>866</v>
      </c>
      <c r="AI39" s="223">
        <v>1</v>
      </c>
      <c r="AJ39" s="224">
        <v>239</v>
      </c>
      <c r="AK39" s="220">
        <v>240</v>
      </c>
      <c r="AL39" s="171">
        <f t="shared" si="19"/>
        <v>0.27713625866050806</v>
      </c>
      <c r="AM39" s="177">
        <f t="shared" si="7"/>
        <v>28882</v>
      </c>
      <c r="AN39" s="223">
        <f t="shared" si="8"/>
        <v>293</v>
      </c>
      <c r="AO39" s="222">
        <f t="shared" si="9"/>
        <v>4552</v>
      </c>
      <c r="AP39" s="220">
        <f t="shared" si="10"/>
        <v>4727</v>
      </c>
      <c r="AQ39" s="171">
        <f t="shared" si="11"/>
        <v>0.16366595111141888</v>
      </c>
      <c r="AR39" s="132">
        <f t="shared" si="12"/>
        <v>6.5580706579225724E-3</v>
      </c>
      <c r="AS39" s="132">
        <f t="shared" si="13"/>
        <v>1.2058387983922149E-2</v>
      </c>
      <c r="AT39" s="132">
        <f t="shared" si="14"/>
        <v>0.27290035963613285</v>
      </c>
      <c r="AU39" s="132">
        <f t="shared" si="15"/>
        <v>0.27713137296382484</v>
      </c>
      <c r="AV39" s="132">
        <f t="shared" si="16"/>
        <v>0.23884070234821239</v>
      </c>
      <c r="AW39" s="132">
        <f t="shared" si="17"/>
        <v>0.1417389464776814</v>
      </c>
      <c r="AX39" s="132">
        <f t="shared" si="18"/>
        <v>5.0772159932303787E-2</v>
      </c>
      <c r="AY39" s="241"/>
    </row>
    <row r="40" spans="2:51" ht="13.5" customHeight="1">
      <c r="B40" s="237">
        <v>35</v>
      </c>
      <c r="C40" s="50" t="s">
        <v>2</v>
      </c>
      <c r="D40" s="177">
        <v>29</v>
      </c>
      <c r="E40" s="223">
        <v>0</v>
      </c>
      <c r="F40" s="224">
        <v>6</v>
      </c>
      <c r="G40" s="220">
        <v>6</v>
      </c>
      <c r="H40" s="171">
        <f t="shared" si="1"/>
        <v>0.20689655172413793</v>
      </c>
      <c r="I40" s="177">
        <v>59</v>
      </c>
      <c r="J40" s="223">
        <v>1</v>
      </c>
      <c r="K40" s="224">
        <v>13</v>
      </c>
      <c r="L40" s="220">
        <v>14</v>
      </c>
      <c r="M40" s="171">
        <f t="shared" si="2"/>
        <v>0.23728813559322035</v>
      </c>
      <c r="N40" s="177">
        <v>22137</v>
      </c>
      <c r="O40" s="223">
        <v>262</v>
      </c>
      <c r="P40" s="224">
        <v>2169</v>
      </c>
      <c r="Q40" s="220">
        <v>2312</v>
      </c>
      <c r="R40" s="171">
        <f t="shared" si="3"/>
        <v>0.10444052943036546</v>
      </c>
      <c r="S40" s="177">
        <v>17363</v>
      </c>
      <c r="T40" s="223">
        <v>162</v>
      </c>
      <c r="U40" s="224">
        <v>2379</v>
      </c>
      <c r="V40" s="220">
        <v>2472</v>
      </c>
      <c r="W40" s="171">
        <f t="shared" si="4"/>
        <v>0.14237170995795659</v>
      </c>
      <c r="X40" s="177">
        <v>11268</v>
      </c>
      <c r="Y40" s="223">
        <v>86</v>
      </c>
      <c r="Z40" s="224">
        <v>1946</v>
      </c>
      <c r="AA40" s="220">
        <v>1999</v>
      </c>
      <c r="AB40" s="126">
        <f t="shared" si="5"/>
        <v>0.17740504082357117</v>
      </c>
      <c r="AC40" s="240">
        <v>5207</v>
      </c>
      <c r="AD40" s="223">
        <v>12</v>
      </c>
      <c r="AE40" s="224">
        <v>1022</v>
      </c>
      <c r="AF40" s="220">
        <v>1030</v>
      </c>
      <c r="AG40" s="171">
        <f t="shared" si="6"/>
        <v>0.19781063952371808</v>
      </c>
      <c r="AH40" s="177">
        <v>1781</v>
      </c>
      <c r="AI40" s="223">
        <v>3</v>
      </c>
      <c r="AJ40" s="224">
        <v>386</v>
      </c>
      <c r="AK40" s="220">
        <v>387</v>
      </c>
      <c r="AL40" s="171">
        <f t="shared" si="19"/>
        <v>0.21729365524985964</v>
      </c>
      <c r="AM40" s="177">
        <f t="shared" si="7"/>
        <v>57844</v>
      </c>
      <c r="AN40" s="223">
        <f t="shared" si="8"/>
        <v>526</v>
      </c>
      <c r="AO40" s="222">
        <f t="shared" si="9"/>
        <v>7921</v>
      </c>
      <c r="AP40" s="220">
        <f t="shared" si="10"/>
        <v>8220</v>
      </c>
      <c r="AQ40" s="171">
        <f t="shared" si="11"/>
        <v>0.14210635502385727</v>
      </c>
      <c r="AR40" s="132">
        <f t="shared" si="12"/>
        <v>7.2992700729927003E-4</v>
      </c>
      <c r="AS40" s="132">
        <f t="shared" si="13"/>
        <v>1.7031630170316302E-3</v>
      </c>
      <c r="AT40" s="132">
        <f t="shared" si="14"/>
        <v>0.28126520681265205</v>
      </c>
      <c r="AU40" s="132">
        <f t="shared" si="15"/>
        <v>0.30072992700729928</v>
      </c>
      <c r="AV40" s="132">
        <f t="shared" si="16"/>
        <v>0.24318734793187349</v>
      </c>
      <c r="AW40" s="132">
        <f t="shared" si="17"/>
        <v>0.12530413625304138</v>
      </c>
      <c r="AX40" s="132">
        <f t="shared" si="18"/>
        <v>4.708029197080292E-2</v>
      </c>
      <c r="AY40" s="241"/>
    </row>
    <row r="41" spans="2:51" ht="13.5" customHeight="1">
      <c r="B41" s="237">
        <v>36</v>
      </c>
      <c r="C41" s="50" t="s">
        <v>3</v>
      </c>
      <c r="D41" s="177">
        <v>36</v>
      </c>
      <c r="E41" s="223">
        <v>0</v>
      </c>
      <c r="F41" s="224">
        <v>6</v>
      </c>
      <c r="G41" s="220">
        <v>6</v>
      </c>
      <c r="H41" s="171">
        <f t="shared" si="1"/>
        <v>0.16666666666666666</v>
      </c>
      <c r="I41" s="177">
        <v>44</v>
      </c>
      <c r="J41" s="223">
        <v>0</v>
      </c>
      <c r="K41" s="224">
        <v>11</v>
      </c>
      <c r="L41" s="220">
        <v>11</v>
      </c>
      <c r="M41" s="171">
        <f t="shared" si="2"/>
        <v>0.25</v>
      </c>
      <c r="N41" s="177">
        <v>5873</v>
      </c>
      <c r="O41" s="223">
        <v>57</v>
      </c>
      <c r="P41" s="224">
        <v>536</v>
      </c>
      <c r="Q41" s="220">
        <v>569</v>
      </c>
      <c r="R41" s="171">
        <f t="shared" si="3"/>
        <v>9.688404563255576E-2</v>
      </c>
      <c r="S41" s="177">
        <v>4674</v>
      </c>
      <c r="T41" s="223">
        <v>40</v>
      </c>
      <c r="U41" s="224">
        <v>628</v>
      </c>
      <c r="V41" s="220">
        <v>650</v>
      </c>
      <c r="W41" s="171">
        <f t="shared" si="4"/>
        <v>0.13906718014548566</v>
      </c>
      <c r="X41" s="177">
        <v>3151</v>
      </c>
      <c r="Y41" s="223">
        <v>20</v>
      </c>
      <c r="Z41" s="224">
        <v>591</v>
      </c>
      <c r="AA41" s="220">
        <v>602</v>
      </c>
      <c r="AB41" s="126">
        <f t="shared" si="5"/>
        <v>0.19105046017137417</v>
      </c>
      <c r="AC41" s="240">
        <v>1622</v>
      </c>
      <c r="AD41" s="223">
        <v>3</v>
      </c>
      <c r="AE41" s="224">
        <v>348</v>
      </c>
      <c r="AF41" s="220">
        <v>349</v>
      </c>
      <c r="AG41" s="171">
        <f t="shared" si="6"/>
        <v>0.21516646115906288</v>
      </c>
      <c r="AH41" s="177">
        <v>652</v>
      </c>
      <c r="AI41" s="223">
        <v>1</v>
      </c>
      <c r="AJ41" s="224">
        <v>158</v>
      </c>
      <c r="AK41" s="220">
        <v>159</v>
      </c>
      <c r="AL41" s="171">
        <f t="shared" si="19"/>
        <v>0.24386503067484663</v>
      </c>
      <c r="AM41" s="177">
        <f t="shared" si="7"/>
        <v>16052</v>
      </c>
      <c r="AN41" s="223">
        <f t="shared" si="8"/>
        <v>121</v>
      </c>
      <c r="AO41" s="222">
        <f t="shared" si="9"/>
        <v>2278</v>
      </c>
      <c r="AP41" s="220">
        <f t="shared" si="10"/>
        <v>2346</v>
      </c>
      <c r="AQ41" s="171">
        <f t="shared" si="11"/>
        <v>0.1461500124595066</v>
      </c>
      <c r="AR41" s="132">
        <f t="shared" si="12"/>
        <v>2.5575447570332483E-3</v>
      </c>
      <c r="AS41" s="132">
        <f t="shared" si="13"/>
        <v>4.6888320545609551E-3</v>
      </c>
      <c r="AT41" s="132">
        <f t="shared" si="14"/>
        <v>0.24254049445865303</v>
      </c>
      <c r="AU41" s="132">
        <f t="shared" si="15"/>
        <v>0.27706734867860189</v>
      </c>
      <c r="AV41" s="132">
        <f t="shared" si="16"/>
        <v>0.25660699062233588</v>
      </c>
      <c r="AW41" s="132">
        <f t="shared" si="17"/>
        <v>0.14876385336743392</v>
      </c>
      <c r="AX41" s="132">
        <f t="shared" si="18"/>
        <v>6.7774936061381075E-2</v>
      </c>
      <c r="AY41" s="241"/>
    </row>
    <row r="42" spans="2:51" ht="13.5" customHeight="1">
      <c r="B42" s="237">
        <v>37</v>
      </c>
      <c r="C42" s="50" t="s">
        <v>4</v>
      </c>
      <c r="D42" s="177">
        <v>32</v>
      </c>
      <c r="E42" s="223">
        <v>3</v>
      </c>
      <c r="F42" s="224">
        <v>6</v>
      </c>
      <c r="G42" s="220">
        <v>9</v>
      </c>
      <c r="H42" s="171">
        <f t="shared" si="1"/>
        <v>0.28125</v>
      </c>
      <c r="I42" s="177">
        <v>140</v>
      </c>
      <c r="J42" s="223">
        <v>4</v>
      </c>
      <c r="K42" s="224">
        <v>29</v>
      </c>
      <c r="L42" s="220">
        <v>31</v>
      </c>
      <c r="M42" s="171">
        <f t="shared" si="2"/>
        <v>0.22142857142857142</v>
      </c>
      <c r="N42" s="177">
        <v>18616</v>
      </c>
      <c r="O42" s="223">
        <v>221</v>
      </c>
      <c r="P42" s="224">
        <v>1796</v>
      </c>
      <c r="Q42" s="220">
        <v>1923</v>
      </c>
      <c r="R42" s="171">
        <f t="shared" si="3"/>
        <v>0.10329823807477438</v>
      </c>
      <c r="S42" s="177">
        <v>14325</v>
      </c>
      <c r="T42" s="223">
        <v>134</v>
      </c>
      <c r="U42" s="224">
        <v>2050</v>
      </c>
      <c r="V42" s="220">
        <v>2116</v>
      </c>
      <c r="W42" s="171">
        <f t="shared" si="4"/>
        <v>0.14771378708551483</v>
      </c>
      <c r="X42" s="177">
        <v>9391</v>
      </c>
      <c r="Y42" s="223">
        <v>63</v>
      </c>
      <c r="Z42" s="224">
        <v>1775</v>
      </c>
      <c r="AA42" s="220">
        <v>1812</v>
      </c>
      <c r="AB42" s="126">
        <f t="shared" si="5"/>
        <v>0.19295069747630711</v>
      </c>
      <c r="AC42" s="240">
        <v>4364</v>
      </c>
      <c r="AD42" s="223">
        <v>13</v>
      </c>
      <c r="AE42" s="224">
        <v>1007</v>
      </c>
      <c r="AF42" s="220">
        <v>1013</v>
      </c>
      <c r="AG42" s="171">
        <f t="shared" si="6"/>
        <v>0.23212648945921174</v>
      </c>
      <c r="AH42" s="177">
        <v>1609</v>
      </c>
      <c r="AI42" s="223">
        <v>1</v>
      </c>
      <c r="AJ42" s="224">
        <v>363</v>
      </c>
      <c r="AK42" s="220">
        <v>363</v>
      </c>
      <c r="AL42" s="171">
        <f t="shared" si="19"/>
        <v>0.22560596643878186</v>
      </c>
      <c r="AM42" s="177">
        <f t="shared" si="7"/>
        <v>48477</v>
      </c>
      <c r="AN42" s="223">
        <f t="shared" si="8"/>
        <v>439</v>
      </c>
      <c r="AO42" s="222">
        <f t="shared" si="9"/>
        <v>7026</v>
      </c>
      <c r="AP42" s="220">
        <f t="shared" si="10"/>
        <v>7267</v>
      </c>
      <c r="AQ42" s="171">
        <f t="shared" si="11"/>
        <v>0.14990614105658354</v>
      </c>
      <c r="AR42" s="132">
        <f t="shared" si="12"/>
        <v>1.2384752992981973E-3</v>
      </c>
      <c r="AS42" s="132">
        <f t="shared" si="13"/>
        <v>4.2658593642493463E-3</v>
      </c>
      <c r="AT42" s="132">
        <f t="shared" si="14"/>
        <v>0.26462088895004815</v>
      </c>
      <c r="AU42" s="132">
        <f t="shared" si="15"/>
        <v>0.29117930370166506</v>
      </c>
      <c r="AV42" s="132">
        <f t="shared" si="16"/>
        <v>0.24934636025870374</v>
      </c>
      <c r="AW42" s="132">
        <f t="shared" si="17"/>
        <v>0.13939727535434154</v>
      </c>
      <c r="AX42" s="132">
        <f t="shared" si="18"/>
        <v>4.9951837071693962E-2</v>
      </c>
      <c r="AY42" s="241"/>
    </row>
    <row r="43" spans="2:51" ht="13.5" customHeight="1">
      <c r="B43" s="237">
        <v>38</v>
      </c>
      <c r="C43" s="238" t="s">
        <v>46</v>
      </c>
      <c r="D43" s="242">
        <v>28</v>
      </c>
      <c r="E43" s="223">
        <v>1</v>
      </c>
      <c r="F43" s="224">
        <v>5</v>
      </c>
      <c r="G43" s="220">
        <v>6</v>
      </c>
      <c r="H43" s="171">
        <f t="shared" si="1"/>
        <v>0.21428571428571427</v>
      </c>
      <c r="I43" s="242">
        <v>59</v>
      </c>
      <c r="J43" s="223">
        <v>1</v>
      </c>
      <c r="K43" s="224">
        <v>10</v>
      </c>
      <c r="L43" s="220">
        <v>10</v>
      </c>
      <c r="M43" s="171">
        <f t="shared" si="2"/>
        <v>0.16949152542372881</v>
      </c>
      <c r="N43" s="242">
        <v>4038</v>
      </c>
      <c r="O43" s="223">
        <v>47</v>
      </c>
      <c r="P43" s="224">
        <v>442</v>
      </c>
      <c r="Q43" s="220">
        <v>470</v>
      </c>
      <c r="R43" s="171">
        <f t="shared" si="3"/>
        <v>0.11639425458147598</v>
      </c>
      <c r="S43" s="242">
        <v>3028</v>
      </c>
      <c r="T43" s="223">
        <v>30</v>
      </c>
      <c r="U43" s="224">
        <v>432</v>
      </c>
      <c r="V43" s="220">
        <v>447</v>
      </c>
      <c r="W43" s="171">
        <f t="shared" si="4"/>
        <v>0.1476221928665786</v>
      </c>
      <c r="X43" s="242">
        <v>1959</v>
      </c>
      <c r="Y43" s="223">
        <v>11</v>
      </c>
      <c r="Z43" s="224">
        <v>417</v>
      </c>
      <c r="AA43" s="220">
        <v>424</v>
      </c>
      <c r="AB43" s="126">
        <f t="shared" si="5"/>
        <v>0.2164369576314446</v>
      </c>
      <c r="AC43" s="243">
        <v>852</v>
      </c>
      <c r="AD43" s="223">
        <v>4</v>
      </c>
      <c r="AE43" s="224">
        <v>215</v>
      </c>
      <c r="AF43" s="220">
        <v>217</v>
      </c>
      <c r="AG43" s="171">
        <f t="shared" si="6"/>
        <v>0.25469483568075119</v>
      </c>
      <c r="AH43" s="242">
        <v>334</v>
      </c>
      <c r="AI43" s="223">
        <v>1</v>
      </c>
      <c r="AJ43" s="224">
        <v>84</v>
      </c>
      <c r="AK43" s="220">
        <v>84</v>
      </c>
      <c r="AL43" s="171">
        <f t="shared" si="19"/>
        <v>0.25149700598802394</v>
      </c>
      <c r="AM43" s="242">
        <f t="shared" si="7"/>
        <v>10298</v>
      </c>
      <c r="AN43" s="223">
        <f t="shared" si="8"/>
        <v>95</v>
      </c>
      <c r="AO43" s="222">
        <f t="shared" si="9"/>
        <v>1605</v>
      </c>
      <c r="AP43" s="220">
        <f t="shared" si="10"/>
        <v>1658</v>
      </c>
      <c r="AQ43" s="171">
        <f t="shared" si="11"/>
        <v>0.16100213633715285</v>
      </c>
      <c r="AR43" s="132">
        <f t="shared" si="12"/>
        <v>3.6188178528347406E-3</v>
      </c>
      <c r="AS43" s="132">
        <f t="shared" si="13"/>
        <v>6.0313630880579009E-3</v>
      </c>
      <c r="AT43" s="132">
        <f t="shared" si="14"/>
        <v>0.28347406513872137</v>
      </c>
      <c r="AU43" s="132">
        <f t="shared" si="15"/>
        <v>0.26960193003618815</v>
      </c>
      <c r="AV43" s="132">
        <f t="shared" si="16"/>
        <v>0.255729794933655</v>
      </c>
      <c r="AW43" s="132">
        <f t="shared" si="17"/>
        <v>0.13088057901085645</v>
      </c>
      <c r="AX43" s="132">
        <f t="shared" si="18"/>
        <v>5.066344993968637E-2</v>
      </c>
      <c r="AY43" s="241"/>
    </row>
    <row r="44" spans="2:51" ht="13.5" customHeight="1">
      <c r="B44" s="237">
        <v>39</v>
      </c>
      <c r="C44" s="238" t="s">
        <v>9</v>
      </c>
      <c r="D44" s="242">
        <v>74</v>
      </c>
      <c r="E44" s="223">
        <v>2</v>
      </c>
      <c r="F44" s="224">
        <v>12</v>
      </c>
      <c r="G44" s="220">
        <v>13</v>
      </c>
      <c r="H44" s="171">
        <f t="shared" si="1"/>
        <v>0.17567567567567569</v>
      </c>
      <c r="I44" s="242">
        <v>155</v>
      </c>
      <c r="J44" s="223">
        <v>4</v>
      </c>
      <c r="K44" s="224">
        <v>33</v>
      </c>
      <c r="L44" s="220">
        <v>35</v>
      </c>
      <c r="M44" s="171">
        <f t="shared" si="2"/>
        <v>0.22580645161290322</v>
      </c>
      <c r="N44" s="242">
        <v>23749</v>
      </c>
      <c r="O44" s="223">
        <v>245</v>
      </c>
      <c r="P44" s="224">
        <v>2518</v>
      </c>
      <c r="Q44" s="220">
        <v>2663</v>
      </c>
      <c r="R44" s="171">
        <f t="shared" si="3"/>
        <v>0.11213103709629879</v>
      </c>
      <c r="S44" s="242">
        <v>16803</v>
      </c>
      <c r="T44" s="223">
        <v>148</v>
      </c>
      <c r="U44" s="224">
        <v>2503</v>
      </c>
      <c r="V44" s="220">
        <v>2598</v>
      </c>
      <c r="W44" s="171">
        <f t="shared" si="4"/>
        <v>0.15461524727727191</v>
      </c>
      <c r="X44" s="242">
        <v>10342</v>
      </c>
      <c r="Y44" s="223">
        <v>55</v>
      </c>
      <c r="Z44" s="224">
        <v>2038</v>
      </c>
      <c r="AA44" s="220">
        <v>2072</v>
      </c>
      <c r="AB44" s="126">
        <f t="shared" si="5"/>
        <v>0.20034809514600657</v>
      </c>
      <c r="AC44" s="243">
        <v>4691</v>
      </c>
      <c r="AD44" s="223">
        <v>11</v>
      </c>
      <c r="AE44" s="224">
        <v>1140</v>
      </c>
      <c r="AF44" s="220">
        <v>1150</v>
      </c>
      <c r="AG44" s="171">
        <f t="shared" si="6"/>
        <v>0.24515028778512044</v>
      </c>
      <c r="AH44" s="242">
        <v>1582</v>
      </c>
      <c r="AI44" s="223">
        <v>2</v>
      </c>
      <c r="AJ44" s="224">
        <v>435</v>
      </c>
      <c r="AK44" s="220">
        <v>436</v>
      </c>
      <c r="AL44" s="171">
        <f t="shared" si="19"/>
        <v>0.27560050568900124</v>
      </c>
      <c r="AM44" s="242">
        <f t="shared" si="7"/>
        <v>57396</v>
      </c>
      <c r="AN44" s="223">
        <f t="shared" si="8"/>
        <v>467</v>
      </c>
      <c r="AO44" s="222">
        <f t="shared" si="9"/>
        <v>8679</v>
      </c>
      <c r="AP44" s="220">
        <f t="shared" si="10"/>
        <v>8967</v>
      </c>
      <c r="AQ44" s="171">
        <f t="shared" si="11"/>
        <v>0.15623039933096383</v>
      </c>
      <c r="AR44" s="132">
        <f t="shared" si="12"/>
        <v>1.4497602319616372E-3</v>
      </c>
      <c r="AS44" s="132">
        <f t="shared" si="13"/>
        <v>3.9032006245120999E-3</v>
      </c>
      <c r="AT44" s="132">
        <f t="shared" si="14"/>
        <v>0.2969778075164492</v>
      </c>
      <c r="AU44" s="132">
        <f t="shared" si="15"/>
        <v>0.28972900635664101</v>
      </c>
      <c r="AV44" s="132">
        <f t="shared" si="16"/>
        <v>0.23106947697111632</v>
      </c>
      <c r="AW44" s="132">
        <f t="shared" si="17"/>
        <v>0.12824802051968329</v>
      </c>
      <c r="AX44" s="132">
        <f t="shared" si="18"/>
        <v>4.8622727779636443E-2</v>
      </c>
      <c r="AY44" s="241"/>
    </row>
    <row r="45" spans="2:51" ht="13.5" customHeight="1">
      <c r="B45" s="237">
        <v>40</v>
      </c>
      <c r="C45" s="238" t="s">
        <v>47</v>
      </c>
      <c r="D45" s="242">
        <v>87</v>
      </c>
      <c r="E45" s="223">
        <v>5</v>
      </c>
      <c r="F45" s="224">
        <v>10</v>
      </c>
      <c r="G45" s="220">
        <v>12</v>
      </c>
      <c r="H45" s="171">
        <f t="shared" si="1"/>
        <v>0.13793103448275862</v>
      </c>
      <c r="I45" s="242">
        <v>156</v>
      </c>
      <c r="J45" s="223">
        <v>2</v>
      </c>
      <c r="K45" s="224">
        <v>31</v>
      </c>
      <c r="L45" s="220">
        <v>31</v>
      </c>
      <c r="M45" s="171">
        <f t="shared" si="2"/>
        <v>0.19871794871794871</v>
      </c>
      <c r="N45" s="242">
        <v>4896</v>
      </c>
      <c r="O45" s="223">
        <v>51</v>
      </c>
      <c r="P45" s="224">
        <v>537</v>
      </c>
      <c r="Q45" s="220">
        <v>566</v>
      </c>
      <c r="R45" s="171">
        <f t="shared" si="3"/>
        <v>0.1156045751633987</v>
      </c>
      <c r="S45" s="242">
        <v>3675</v>
      </c>
      <c r="T45" s="223">
        <v>38</v>
      </c>
      <c r="U45" s="224">
        <v>564</v>
      </c>
      <c r="V45" s="220">
        <v>583</v>
      </c>
      <c r="W45" s="171">
        <f t="shared" si="4"/>
        <v>0.15863945578231292</v>
      </c>
      <c r="X45" s="242">
        <v>2419</v>
      </c>
      <c r="Y45" s="223">
        <v>15</v>
      </c>
      <c r="Z45" s="224">
        <v>454</v>
      </c>
      <c r="AA45" s="220">
        <v>464</v>
      </c>
      <c r="AB45" s="126">
        <f t="shared" si="5"/>
        <v>0.19181479950392724</v>
      </c>
      <c r="AC45" s="243">
        <v>1060</v>
      </c>
      <c r="AD45" s="223">
        <v>2</v>
      </c>
      <c r="AE45" s="224">
        <v>238</v>
      </c>
      <c r="AF45" s="220">
        <v>240</v>
      </c>
      <c r="AG45" s="171">
        <f t="shared" si="6"/>
        <v>0.22641509433962265</v>
      </c>
      <c r="AH45" s="242">
        <v>361</v>
      </c>
      <c r="AI45" s="223">
        <v>0</v>
      </c>
      <c r="AJ45" s="224">
        <v>91</v>
      </c>
      <c r="AK45" s="220">
        <v>91</v>
      </c>
      <c r="AL45" s="171">
        <f t="shared" si="19"/>
        <v>0.25207756232686979</v>
      </c>
      <c r="AM45" s="242">
        <f t="shared" si="7"/>
        <v>12654</v>
      </c>
      <c r="AN45" s="223">
        <f t="shared" si="8"/>
        <v>113</v>
      </c>
      <c r="AO45" s="222">
        <f t="shared" si="9"/>
        <v>1925</v>
      </c>
      <c r="AP45" s="220">
        <f t="shared" si="10"/>
        <v>1987</v>
      </c>
      <c r="AQ45" s="171">
        <f t="shared" si="11"/>
        <v>0.15702544649913072</v>
      </c>
      <c r="AR45" s="132">
        <f t="shared" si="12"/>
        <v>6.0392551585304478E-3</v>
      </c>
      <c r="AS45" s="132">
        <f t="shared" si="13"/>
        <v>1.560140915953699E-2</v>
      </c>
      <c r="AT45" s="132">
        <f t="shared" si="14"/>
        <v>0.28485153497735277</v>
      </c>
      <c r="AU45" s="132">
        <f t="shared" si="15"/>
        <v>0.29340714645193761</v>
      </c>
      <c r="AV45" s="132">
        <f t="shared" si="16"/>
        <v>0.23351786612984399</v>
      </c>
      <c r="AW45" s="132">
        <f t="shared" si="17"/>
        <v>0.12078510317060896</v>
      </c>
      <c r="AX45" s="132">
        <f t="shared" si="18"/>
        <v>4.5797684952189228E-2</v>
      </c>
      <c r="AY45" s="241"/>
    </row>
    <row r="46" spans="2:51" ht="13.5" customHeight="1">
      <c r="B46" s="237">
        <v>41</v>
      </c>
      <c r="C46" s="238" t="s">
        <v>14</v>
      </c>
      <c r="D46" s="242">
        <v>45</v>
      </c>
      <c r="E46" s="223">
        <v>3</v>
      </c>
      <c r="F46" s="224">
        <v>11</v>
      </c>
      <c r="G46" s="220">
        <v>12</v>
      </c>
      <c r="H46" s="171">
        <f t="shared" si="1"/>
        <v>0.26666666666666666</v>
      </c>
      <c r="I46" s="242">
        <v>128</v>
      </c>
      <c r="J46" s="223">
        <v>8</v>
      </c>
      <c r="K46" s="224">
        <v>27</v>
      </c>
      <c r="L46" s="220">
        <v>30</v>
      </c>
      <c r="M46" s="171">
        <f t="shared" si="2"/>
        <v>0.234375</v>
      </c>
      <c r="N46" s="242">
        <v>9467</v>
      </c>
      <c r="O46" s="223">
        <v>121</v>
      </c>
      <c r="P46" s="224">
        <v>1055</v>
      </c>
      <c r="Q46" s="220">
        <v>1129</v>
      </c>
      <c r="R46" s="171">
        <f t="shared" si="3"/>
        <v>0.11925636421252772</v>
      </c>
      <c r="S46" s="242">
        <v>7098</v>
      </c>
      <c r="T46" s="223">
        <v>54</v>
      </c>
      <c r="U46" s="224">
        <v>1042</v>
      </c>
      <c r="V46" s="220">
        <v>1075</v>
      </c>
      <c r="W46" s="171">
        <f t="shared" si="4"/>
        <v>0.15145111298957453</v>
      </c>
      <c r="X46" s="242">
        <v>4152</v>
      </c>
      <c r="Y46" s="223">
        <v>40</v>
      </c>
      <c r="Z46" s="224">
        <v>768</v>
      </c>
      <c r="AA46" s="220">
        <v>791</v>
      </c>
      <c r="AB46" s="126">
        <f t="shared" si="5"/>
        <v>0.19051059730250483</v>
      </c>
      <c r="AC46" s="243">
        <v>1826</v>
      </c>
      <c r="AD46" s="223">
        <v>6</v>
      </c>
      <c r="AE46" s="224">
        <v>439</v>
      </c>
      <c r="AF46" s="220">
        <v>441</v>
      </c>
      <c r="AG46" s="171">
        <f t="shared" si="6"/>
        <v>0.24151150054764511</v>
      </c>
      <c r="AH46" s="242">
        <v>603</v>
      </c>
      <c r="AI46" s="223">
        <v>0</v>
      </c>
      <c r="AJ46" s="224">
        <v>132</v>
      </c>
      <c r="AK46" s="220">
        <v>132</v>
      </c>
      <c r="AL46" s="171">
        <f t="shared" si="19"/>
        <v>0.21890547263681592</v>
      </c>
      <c r="AM46" s="242">
        <f t="shared" si="7"/>
        <v>23319</v>
      </c>
      <c r="AN46" s="223">
        <f t="shared" si="8"/>
        <v>232</v>
      </c>
      <c r="AO46" s="222">
        <f t="shared" si="9"/>
        <v>3474</v>
      </c>
      <c r="AP46" s="220">
        <f t="shared" si="10"/>
        <v>3610</v>
      </c>
      <c r="AQ46" s="171">
        <f t="shared" si="11"/>
        <v>0.15480938290664265</v>
      </c>
      <c r="AR46" s="132">
        <f t="shared" si="12"/>
        <v>3.3240997229916896E-3</v>
      </c>
      <c r="AS46" s="132">
        <f t="shared" si="13"/>
        <v>8.3102493074792248E-3</v>
      </c>
      <c r="AT46" s="132">
        <f t="shared" si="14"/>
        <v>0.31274238227146817</v>
      </c>
      <c r="AU46" s="132">
        <f t="shared" si="15"/>
        <v>0.29778393351800553</v>
      </c>
      <c r="AV46" s="132">
        <f t="shared" si="16"/>
        <v>0.21911357340720222</v>
      </c>
      <c r="AW46" s="132">
        <f t="shared" si="17"/>
        <v>0.1221606648199446</v>
      </c>
      <c r="AX46" s="132">
        <f t="shared" si="18"/>
        <v>3.6565096952908591E-2</v>
      </c>
      <c r="AY46" s="241"/>
    </row>
    <row r="47" spans="2:51" ht="13.5" customHeight="1">
      <c r="B47" s="237">
        <v>42</v>
      </c>
      <c r="C47" s="238" t="s">
        <v>15</v>
      </c>
      <c r="D47" s="242">
        <v>185</v>
      </c>
      <c r="E47" s="223">
        <v>5</v>
      </c>
      <c r="F47" s="224">
        <v>39</v>
      </c>
      <c r="G47" s="220">
        <v>42</v>
      </c>
      <c r="H47" s="171">
        <f t="shared" si="1"/>
        <v>0.22702702702702704</v>
      </c>
      <c r="I47" s="242">
        <v>391</v>
      </c>
      <c r="J47" s="223">
        <v>9</v>
      </c>
      <c r="K47" s="224">
        <v>77</v>
      </c>
      <c r="L47" s="220">
        <v>83</v>
      </c>
      <c r="M47" s="171">
        <f t="shared" si="2"/>
        <v>0.21227621483375958</v>
      </c>
      <c r="N47" s="242">
        <v>25224</v>
      </c>
      <c r="O47" s="223">
        <v>253</v>
      </c>
      <c r="P47" s="224">
        <v>2599</v>
      </c>
      <c r="Q47" s="220">
        <v>2749</v>
      </c>
      <c r="R47" s="171">
        <f t="shared" si="3"/>
        <v>0.10898350777037742</v>
      </c>
      <c r="S47" s="242">
        <v>16799</v>
      </c>
      <c r="T47" s="223">
        <v>156</v>
      </c>
      <c r="U47" s="224">
        <v>2417</v>
      </c>
      <c r="V47" s="220">
        <v>2512</v>
      </c>
      <c r="W47" s="171">
        <f t="shared" si="4"/>
        <v>0.14953271028037382</v>
      </c>
      <c r="X47" s="242">
        <v>10189</v>
      </c>
      <c r="Y47" s="223">
        <v>69</v>
      </c>
      <c r="Z47" s="224">
        <v>1913</v>
      </c>
      <c r="AA47" s="220">
        <v>1948</v>
      </c>
      <c r="AB47" s="126">
        <f t="shared" si="5"/>
        <v>0.19118657375601139</v>
      </c>
      <c r="AC47" s="243">
        <v>4779</v>
      </c>
      <c r="AD47" s="223">
        <v>12</v>
      </c>
      <c r="AE47" s="224">
        <v>1143</v>
      </c>
      <c r="AF47" s="220">
        <v>1147</v>
      </c>
      <c r="AG47" s="171">
        <f t="shared" si="6"/>
        <v>0.24000836995187277</v>
      </c>
      <c r="AH47" s="242">
        <v>1709</v>
      </c>
      <c r="AI47" s="223">
        <v>6</v>
      </c>
      <c r="AJ47" s="224">
        <v>390</v>
      </c>
      <c r="AK47" s="220">
        <v>394</v>
      </c>
      <c r="AL47" s="171">
        <f t="shared" si="19"/>
        <v>0.23054417788180223</v>
      </c>
      <c r="AM47" s="242">
        <f t="shared" si="7"/>
        <v>59276</v>
      </c>
      <c r="AN47" s="223">
        <f t="shared" si="8"/>
        <v>510</v>
      </c>
      <c r="AO47" s="222">
        <f t="shared" si="9"/>
        <v>8578</v>
      </c>
      <c r="AP47" s="220">
        <f t="shared" si="10"/>
        <v>8875</v>
      </c>
      <c r="AQ47" s="171">
        <f t="shared" si="11"/>
        <v>0.14972332815979486</v>
      </c>
      <c r="AR47" s="132">
        <f t="shared" si="12"/>
        <v>4.7323943661971828E-3</v>
      </c>
      <c r="AS47" s="132">
        <f t="shared" si="13"/>
        <v>9.3521126760563386E-3</v>
      </c>
      <c r="AT47" s="132">
        <f t="shared" si="14"/>
        <v>0.30974647887323942</v>
      </c>
      <c r="AU47" s="132">
        <f t="shared" si="15"/>
        <v>0.28304225352112677</v>
      </c>
      <c r="AV47" s="132">
        <f t="shared" si="16"/>
        <v>0.21949295774647887</v>
      </c>
      <c r="AW47" s="132">
        <f t="shared" si="17"/>
        <v>0.12923943661971832</v>
      </c>
      <c r="AX47" s="132">
        <f t="shared" si="18"/>
        <v>4.4394366197183101E-2</v>
      </c>
      <c r="AY47" s="241"/>
    </row>
    <row r="48" spans="2:51" ht="13.5" customHeight="1">
      <c r="B48" s="237">
        <v>43</v>
      </c>
      <c r="C48" s="238" t="s">
        <v>10</v>
      </c>
      <c r="D48" s="242">
        <v>139</v>
      </c>
      <c r="E48" s="223">
        <v>0</v>
      </c>
      <c r="F48" s="224">
        <v>27</v>
      </c>
      <c r="G48" s="220">
        <v>27</v>
      </c>
      <c r="H48" s="171">
        <f t="shared" si="1"/>
        <v>0.19424460431654678</v>
      </c>
      <c r="I48" s="242">
        <v>237</v>
      </c>
      <c r="J48" s="223">
        <v>3</v>
      </c>
      <c r="K48" s="224">
        <v>56</v>
      </c>
      <c r="L48" s="220">
        <v>59</v>
      </c>
      <c r="M48" s="171">
        <f t="shared" si="2"/>
        <v>0.24894514767932491</v>
      </c>
      <c r="N48" s="242">
        <v>14997</v>
      </c>
      <c r="O48" s="223">
        <v>160</v>
      </c>
      <c r="P48" s="224">
        <v>1611</v>
      </c>
      <c r="Q48" s="220">
        <v>1697</v>
      </c>
      <c r="R48" s="171">
        <f t="shared" si="3"/>
        <v>0.11315596452623858</v>
      </c>
      <c r="S48" s="242">
        <v>10355</v>
      </c>
      <c r="T48" s="223">
        <v>111</v>
      </c>
      <c r="U48" s="224">
        <v>1618</v>
      </c>
      <c r="V48" s="220">
        <v>1680</v>
      </c>
      <c r="W48" s="171">
        <f t="shared" si="4"/>
        <v>0.16224046354418156</v>
      </c>
      <c r="X48" s="242">
        <v>6434</v>
      </c>
      <c r="Y48" s="223">
        <v>41</v>
      </c>
      <c r="Z48" s="224">
        <v>1311</v>
      </c>
      <c r="AA48" s="220">
        <v>1336</v>
      </c>
      <c r="AB48" s="126">
        <f t="shared" si="5"/>
        <v>0.20764687597140194</v>
      </c>
      <c r="AC48" s="243">
        <v>3041</v>
      </c>
      <c r="AD48" s="223">
        <v>10</v>
      </c>
      <c r="AE48" s="224">
        <v>776</v>
      </c>
      <c r="AF48" s="220">
        <v>783</v>
      </c>
      <c r="AG48" s="171">
        <f t="shared" si="6"/>
        <v>0.25748109174613615</v>
      </c>
      <c r="AH48" s="242">
        <v>1112</v>
      </c>
      <c r="AI48" s="223">
        <v>1</v>
      </c>
      <c r="AJ48" s="224">
        <v>324</v>
      </c>
      <c r="AK48" s="220">
        <v>324</v>
      </c>
      <c r="AL48" s="171">
        <f t="shared" si="19"/>
        <v>0.29136690647482016</v>
      </c>
      <c r="AM48" s="242">
        <f t="shared" si="7"/>
        <v>36315</v>
      </c>
      <c r="AN48" s="223">
        <f t="shared" si="8"/>
        <v>326</v>
      </c>
      <c r="AO48" s="222">
        <f t="shared" si="9"/>
        <v>5723</v>
      </c>
      <c r="AP48" s="220">
        <f t="shared" si="10"/>
        <v>5906</v>
      </c>
      <c r="AQ48" s="171">
        <f t="shared" si="11"/>
        <v>0.16263252099683326</v>
      </c>
      <c r="AR48" s="132">
        <f t="shared" si="12"/>
        <v>4.5716220792414494E-3</v>
      </c>
      <c r="AS48" s="132">
        <f t="shared" si="13"/>
        <v>9.9898408398239082E-3</v>
      </c>
      <c r="AT48" s="132">
        <f t="shared" si="14"/>
        <v>0.28733491364713848</v>
      </c>
      <c r="AU48" s="132">
        <f t="shared" si="15"/>
        <v>0.28445648493057907</v>
      </c>
      <c r="AV48" s="132">
        <f t="shared" si="16"/>
        <v>0.22621063325431764</v>
      </c>
      <c r="AW48" s="132">
        <f t="shared" si="17"/>
        <v>0.13257704029800202</v>
      </c>
      <c r="AX48" s="132">
        <f t="shared" si="18"/>
        <v>5.4859464950897392E-2</v>
      </c>
      <c r="AY48" s="241"/>
    </row>
    <row r="49" spans="2:51" ht="13.5" customHeight="1">
      <c r="B49" s="237">
        <v>44</v>
      </c>
      <c r="C49" s="238" t="s">
        <v>22</v>
      </c>
      <c r="D49" s="242">
        <v>53</v>
      </c>
      <c r="E49" s="223">
        <v>0</v>
      </c>
      <c r="F49" s="224">
        <v>20</v>
      </c>
      <c r="G49" s="220">
        <v>20</v>
      </c>
      <c r="H49" s="171">
        <f t="shared" si="1"/>
        <v>0.37735849056603776</v>
      </c>
      <c r="I49" s="242">
        <v>119</v>
      </c>
      <c r="J49" s="223">
        <v>6</v>
      </c>
      <c r="K49" s="224">
        <v>32</v>
      </c>
      <c r="L49" s="220">
        <v>35</v>
      </c>
      <c r="M49" s="171">
        <f t="shared" si="2"/>
        <v>0.29411764705882354</v>
      </c>
      <c r="N49" s="242">
        <v>17086</v>
      </c>
      <c r="O49" s="223">
        <v>187</v>
      </c>
      <c r="P49" s="224">
        <v>1738</v>
      </c>
      <c r="Q49" s="220">
        <v>1840</v>
      </c>
      <c r="R49" s="171">
        <f t="shared" si="3"/>
        <v>0.10769050684771157</v>
      </c>
      <c r="S49" s="242">
        <v>12217</v>
      </c>
      <c r="T49" s="223">
        <v>122</v>
      </c>
      <c r="U49" s="224">
        <v>1719</v>
      </c>
      <c r="V49" s="220">
        <v>1794</v>
      </c>
      <c r="W49" s="171">
        <f t="shared" si="4"/>
        <v>0.14684456085782108</v>
      </c>
      <c r="X49" s="242">
        <v>7411</v>
      </c>
      <c r="Y49" s="223">
        <v>50</v>
      </c>
      <c r="Z49" s="224">
        <v>1319</v>
      </c>
      <c r="AA49" s="220">
        <v>1353</v>
      </c>
      <c r="AB49" s="126">
        <f t="shared" si="5"/>
        <v>0.18256645526919443</v>
      </c>
      <c r="AC49" s="243">
        <v>3232</v>
      </c>
      <c r="AD49" s="223">
        <v>12</v>
      </c>
      <c r="AE49" s="224">
        <v>715</v>
      </c>
      <c r="AF49" s="220">
        <v>723</v>
      </c>
      <c r="AG49" s="171">
        <f t="shared" si="6"/>
        <v>0.22370049504950495</v>
      </c>
      <c r="AH49" s="242">
        <v>1142</v>
      </c>
      <c r="AI49" s="223">
        <v>2</v>
      </c>
      <c r="AJ49" s="224">
        <v>263</v>
      </c>
      <c r="AK49" s="220">
        <v>265</v>
      </c>
      <c r="AL49" s="171">
        <f t="shared" si="19"/>
        <v>0.23204903677758318</v>
      </c>
      <c r="AM49" s="242">
        <f t="shared" si="7"/>
        <v>41260</v>
      </c>
      <c r="AN49" s="223">
        <f t="shared" si="8"/>
        <v>379</v>
      </c>
      <c r="AO49" s="222">
        <f t="shared" si="9"/>
        <v>5806</v>
      </c>
      <c r="AP49" s="220">
        <f t="shared" si="10"/>
        <v>6030</v>
      </c>
      <c r="AQ49" s="171">
        <f t="shared" si="11"/>
        <v>0.14614638875424141</v>
      </c>
      <c r="AR49" s="132">
        <f t="shared" si="12"/>
        <v>3.3167495854063019E-3</v>
      </c>
      <c r="AS49" s="132">
        <f t="shared" si="13"/>
        <v>5.8043117744610278E-3</v>
      </c>
      <c r="AT49" s="132">
        <f t="shared" si="14"/>
        <v>0.30514096185737977</v>
      </c>
      <c r="AU49" s="132">
        <f t="shared" si="15"/>
        <v>0.29751243781094527</v>
      </c>
      <c r="AV49" s="132">
        <f t="shared" si="16"/>
        <v>0.22437810945273631</v>
      </c>
      <c r="AW49" s="132">
        <f t="shared" si="17"/>
        <v>0.11990049751243781</v>
      </c>
      <c r="AX49" s="132">
        <f t="shared" si="18"/>
        <v>4.39469320066335E-2</v>
      </c>
      <c r="AY49" s="241"/>
    </row>
    <row r="50" spans="2:51" ht="13.5" customHeight="1">
      <c r="B50" s="237">
        <v>45</v>
      </c>
      <c r="C50" s="238" t="s">
        <v>48</v>
      </c>
      <c r="D50" s="242">
        <v>97</v>
      </c>
      <c r="E50" s="223">
        <v>4</v>
      </c>
      <c r="F50" s="224">
        <v>14</v>
      </c>
      <c r="G50" s="220">
        <v>18</v>
      </c>
      <c r="H50" s="171">
        <f t="shared" si="1"/>
        <v>0.18556701030927836</v>
      </c>
      <c r="I50" s="242">
        <v>181</v>
      </c>
      <c r="J50" s="223">
        <v>3</v>
      </c>
      <c r="K50" s="224">
        <v>34</v>
      </c>
      <c r="L50" s="220">
        <v>35</v>
      </c>
      <c r="M50" s="171">
        <f t="shared" si="2"/>
        <v>0.19337016574585636</v>
      </c>
      <c r="N50" s="242">
        <v>5549</v>
      </c>
      <c r="O50" s="223">
        <v>51</v>
      </c>
      <c r="P50" s="224">
        <v>593</v>
      </c>
      <c r="Q50" s="220">
        <v>622</v>
      </c>
      <c r="R50" s="171">
        <f t="shared" si="3"/>
        <v>0.11209226887727518</v>
      </c>
      <c r="S50" s="242">
        <v>4270</v>
      </c>
      <c r="T50" s="223">
        <v>26</v>
      </c>
      <c r="U50" s="224">
        <v>647</v>
      </c>
      <c r="V50" s="220">
        <v>662</v>
      </c>
      <c r="W50" s="171">
        <f t="shared" si="4"/>
        <v>0.15503512880562062</v>
      </c>
      <c r="X50" s="242">
        <v>2697</v>
      </c>
      <c r="Y50" s="223">
        <v>11</v>
      </c>
      <c r="Z50" s="224">
        <v>546</v>
      </c>
      <c r="AA50" s="220">
        <v>549</v>
      </c>
      <c r="AB50" s="126">
        <f t="shared" si="5"/>
        <v>0.20355951056729699</v>
      </c>
      <c r="AC50" s="243">
        <v>1268</v>
      </c>
      <c r="AD50" s="223">
        <v>3</v>
      </c>
      <c r="AE50" s="224">
        <v>292</v>
      </c>
      <c r="AF50" s="220">
        <v>294</v>
      </c>
      <c r="AG50" s="171">
        <f t="shared" si="6"/>
        <v>0.23186119873817035</v>
      </c>
      <c r="AH50" s="242">
        <v>397</v>
      </c>
      <c r="AI50" s="223">
        <v>2</v>
      </c>
      <c r="AJ50" s="224">
        <v>89</v>
      </c>
      <c r="AK50" s="220">
        <v>90</v>
      </c>
      <c r="AL50" s="171">
        <f t="shared" si="19"/>
        <v>0.22670025188916876</v>
      </c>
      <c r="AM50" s="242">
        <f t="shared" si="7"/>
        <v>14459</v>
      </c>
      <c r="AN50" s="223">
        <f t="shared" si="8"/>
        <v>100</v>
      </c>
      <c r="AO50" s="222">
        <f t="shared" si="9"/>
        <v>2215</v>
      </c>
      <c r="AP50" s="220">
        <f t="shared" si="10"/>
        <v>2270</v>
      </c>
      <c r="AQ50" s="171">
        <f t="shared" si="11"/>
        <v>0.15699564285220277</v>
      </c>
      <c r="AR50" s="132">
        <f t="shared" si="12"/>
        <v>7.9295154185022032E-3</v>
      </c>
      <c r="AS50" s="132">
        <f t="shared" si="13"/>
        <v>1.5418502202643172E-2</v>
      </c>
      <c r="AT50" s="132">
        <f t="shared" si="14"/>
        <v>0.27400881057268722</v>
      </c>
      <c r="AU50" s="132">
        <f t="shared" si="15"/>
        <v>0.29162995594713659</v>
      </c>
      <c r="AV50" s="132">
        <f t="shared" si="16"/>
        <v>0.24185022026431718</v>
      </c>
      <c r="AW50" s="132">
        <f t="shared" si="17"/>
        <v>0.12951541850220263</v>
      </c>
      <c r="AX50" s="132">
        <f t="shared" si="18"/>
        <v>3.9647577092511016E-2</v>
      </c>
      <c r="AY50" s="241"/>
    </row>
    <row r="51" spans="2:51" ht="13.5" customHeight="1">
      <c r="B51" s="237">
        <v>46</v>
      </c>
      <c r="C51" s="238" t="s">
        <v>26</v>
      </c>
      <c r="D51" s="242">
        <v>102</v>
      </c>
      <c r="E51" s="223">
        <v>5</v>
      </c>
      <c r="F51" s="224">
        <v>24</v>
      </c>
      <c r="G51" s="220">
        <v>27</v>
      </c>
      <c r="H51" s="171">
        <f t="shared" si="1"/>
        <v>0.26470588235294118</v>
      </c>
      <c r="I51" s="242">
        <v>164</v>
      </c>
      <c r="J51" s="223">
        <v>4</v>
      </c>
      <c r="K51" s="224">
        <v>30</v>
      </c>
      <c r="L51" s="220">
        <v>32</v>
      </c>
      <c r="M51" s="171">
        <f t="shared" si="2"/>
        <v>0.1951219512195122</v>
      </c>
      <c r="N51" s="242">
        <v>7103</v>
      </c>
      <c r="O51" s="223">
        <v>71</v>
      </c>
      <c r="P51" s="224">
        <v>761</v>
      </c>
      <c r="Q51" s="220">
        <v>796</v>
      </c>
      <c r="R51" s="171">
        <f t="shared" si="3"/>
        <v>0.1120653245107701</v>
      </c>
      <c r="S51" s="242">
        <v>5201</v>
      </c>
      <c r="T51" s="223">
        <v>46</v>
      </c>
      <c r="U51" s="224">
        <v>811</v>
      </c>
      <c r="V51" s="220">
        <v>835</v>
      </c>
      <c r="W51" s="171">
        <f t="shared" si="4"/>
        <v>0.16054604883676216</v>
      </c>
      <c r="X51" s="242">
        <v>3434</v>
      </c>
      <c r="Y51" s="223">
        <v>18</v>
      </c>
      <c r="Z51" s="224">
        <v>698</v>
      </c>
      <c r="AA51" s="220">
        <v>713</v>
      </c>
      <c r="AB51" s="126">
        <f t="shared" si="5"/>
        <v>0.20762958648806057</v>
      </c>
      <c r="AC51" s="243">
        <v>1662</v>
      </c>
      <c r="AD51" s="223">
        <v>6</v>
      </c>
      <c r="AE51" s="224">
        <v>407</v>
      </c>
      <c r="AF51" s="220">
        <v>411</v>
      </c>
      <c r="AG51" s="171">
        <f t="shared" si="6"/>
        <v>0.24729241877256317</v>
      </c>
      <c r="AH51" s="242">
        <v>593</v>
      </c>
      <c r="AI51" s="223">
        <v>2</v>
      </c>
      <c r="AJ51" s="224">
        <v>158</v>
      </c>
      <c r="AK51" s="220">
        <v>160</v>
      </c>
      <c r="AL51" s="171">
        <f t="shared" si="19"/>
        <v>0.26981450252951095</v>
      </c>
      <c r="AM51" s="242">
        <f t="shared" si="7"/>
        <v>18259</v>
      </c>
      <c r="AN51" s="223">
        <f t="shared" si="8"/>
        <v>152</v>
      </c>
      <c r="AO51" s="222">
        <f t="shared" si="9"/>
        <v>2889</v>
      </c>
      <c r="AP51" s="220">
        <f t="shared" si="10"/>
        <v>2974</v>
      </c>
      <c r="AQ51" s="171">
        <f t="shared" si="11"/>
        <v>0.16287858042609124</v>
      </c>
      <c r="AR51" s="132">
        <f t="shared" si="12"/>
        <v>9.0786819098856754E-3</v>
      </c>
      <c r="AS51" s="132">
        <f t="shared" si="13"/>
        <v>1.0759919300605245E-2</v>
      </c>
      <c r="AT51" s="132">
        <f t="shared" si="14"/>
        <v>0.26765299260255548</v>
      </c>
      <c r="AU51" s="132">
        <f t="shared" si="15"/>
        <v>0.28076664425016812</v>
      </c>
      <c r="AV51" s="132">
        <f t="shared" si="16"/>
        <v>0.23974445191661062</v>
      </c>
      <c r="AW51" s="132">
        <f t="shared" si="17"/>
        <v>0.13819771351714863</v>
      </c>
      <c r="AX51" s="132">
        <f t="shared" si="18"/>
        <v>5.379959650302623E-2</v>
      </c>
      <c r="AY51" s="241"/>
    </row>
    <row r="52" spans="2:51" ht="13.5" customHeight="1">
      <c r="B52" s="237">
        <v>47</v>
      </c>
      <c r="C52" s="238" t="s">
        <v>16</v>
      </c>
      <c r="D52" s="242">
        <v>104</v>
      </c>
      <c r="E52" s="223">
        <v>3</v>
      </c>
      <c r="F52" s="224">
        <v>21</v>
      </c>
      <c r="G52" s="220">
        <v>23</v>
      </c>
      <c r="H52" s="171">
        <f t="shared" si="1"/>
        <v>0.22115384615384615</v>
      </c>
      <c r="I52" s="242">
        <v>220</v>
      </c>
      <c r="J52" s="223">
        <v>6</v>
      </c>
      <c r="K52" s="224">
        <v>54</v>
      </c>
      <c r="L52" s="220">
        <v>57</v>
      </c>
      <c r="M52" s="171">
        <f t="shared" si="2"/>
        <v>0.25909090909090909</v>
      </c>
      <c r="N52" s="242">
        <v>16031</v>
      </c>
      <c r="O52" s="223">
        <v>164</v>
      </c>
      <c r="P52" s="224">
        <v>1683</v>
      </c>
      <c r="Q52" s="220">
        <v>1768</v>
      </c>
      <c r="R52" s="171">
        <f t="shared" si="3"/>
        <v>0.11028632025450689</v>
      </c>
      <c r="S52" s="242">
        <v>10803</v>
      </c>
      <c r="T52" s="223">
        <v>127</v>
      </c>
      <c r="U52" s="224">
        <v>1623</v>
      </c>
      <c r="V52" s="220">
        <v>1681</v>
      </c>
      <c r="W52" s="171">
        <f t="shared" si="4"/>
        <v>0.15560492455799316</v>
      </c>
      <c r="X52" s="242">
        <v>6132</v>
      </c>
      <c r="Y52" s="223">
        <v>38</v>
      </c>
      <c r="Z52" s="224">
        <v>1144</v>
      </c>
      <c r="AA52" s="220">
        <v>1164</v>
      </c>
      <c r="AB52" s="126">
        <f t="shared" si="5"/>
        <v>0.18982387475538159</v>
      </c>
      <c r="AC52" s="243">
        <v>2534</v>
      </c>
      <c r="AD52" s="223">
        <v>11</v>
      </c>
      <c r="AE52" s="224">
        <v>606</v>
      </c>
      <c r="AF52" s="220">
        <v>613</v>
      </c>
      <c r="AG52" s="171">
        <f t="shared" si="6"/>
        <v>0.24191002367797948</v>
      </c>
      <c r="AH52" s="242">
        <v>917</v>
      </c>
      <c r="AI52" s="223">
        <v>2</v>
      </c>
      <c r="AJ52" s="224">
        <v>260</v>
      </c>
      <c r="AK52" s="220">
        <v>260</v>
      </c>
      <c r="AL52" s="171">
        <f t="shared" si="19"/>
        <v>0.28353326063249729</v>
      </c>
      <c r="AM52" s="242">
        <f t="shared" si="7"/>
        <v>36741</v>
      </c>
      <c r="AN52" s="223">
        <f t="shared" si="8"/>
        <v>351</v>
      </c>
      <c r="AO52" s="222">
        <f t="shared" si="9"/>
        <v>5391</v>
      </c>
      <c r="AP52" s="220">
        <f t="shared" si="10"/>
        <v>5566</v>
      </c>
      <c r="AQ52" s="171">
        <f t="shared" si="11"/>
        <v>0.1514928826107074</v>
      </c>
      <c r="AR52" s="132">
        <f t="shared" si="12"/>
        <v>4.1322314049586778E-3</v>
      </c>
      <c r="AS52" s="132">
        <f t="shared" si="13"/>
        <v>1.0240747394897592E-2</v>
      </c>
      <c r="AT52" s="132">
        <f t="shared" si="14"/>
        <v>0.31764283147682359</v>
      </c>
      <c r="AU52" s="132">
        <f t="shared" si="15"/>
        <v>0.30201221703197989</v>
      </c>
      <c r="AV52" s="132">
        <f t="shared" si="16"/>
        <v>0.20912684153790873</v>
      </c>
      <c r="AW52" s="132">
        <f t="shared" si="17"/>
        <v>0.11013295005389867</v>
      </c>
      <c r="AX52" s="132">
        <f t="shared" si="18"/>
        <v>4.671218109953288E-2</v>
      </c>
      <c r="AY52" s="241"/>
    </row>
    <row r="53" spans="2:51" ht="13.5" customHeight="1">
      <c r="B53" s="237">
        <v>48</v>
      </c>
      <c r="C53" s="238" t="s">
        <v>27</v>
      </c>
      <c r="D53" s="242">
        <v>34</v>
      </c>
      <c r="E53" s="223">
        <v>0</v>
      </c>
      <c r="F53" s="224">
        <v>7</v>
      </c>
      <c r="G53" s="220">
        <v>7</v>
      </c>
      <c r="H53" s="171">
        <f t="shared" si="1"/>
        <v>0.20588235294117646</v>
      </c>
      <c r="I53" s="242">
        <v>123</v>
      </c>
      <c r="J53" s="223">
        <v>3</v>
      </c>
      <c r="K53" s="224">
        <v>18</v>
      </c>
      <c r="L53" s="220">
        <v>21</v>
      </c>
      <c r="M53" s="171">
        <f t="shared" si="2"/>
        <v>0.17073170731707318</v>
      </c>
      <c r="N53" s="242">
        <v>7990</v>
      </c>
      <c r="O53" s="223">
        <v>120</v>
      </c>
      <c r="P53" s="224">
        <v>833</v>
      </c>
      <c r="Q53" s="220">
        <v>904</v>
      </c>
      <c r="R53" s="171">
        <f t="shared" si="3"/>
        <v>0.11314142678347935</v>
      </c>
      <c r="S53" s="242">
        <v>5532</v>
      </c>
      <c r="T53" s="223">
        <v>74</v>
      </c>
      <c r="U53" s="224">
        <v>828</v>
      </c>
      <c r="V53" s="220">
        <v>870</v>
      </c>
      <c r="W53" s="171">
        <f t="shared" si="4"/>
        <v>0.15726681127982647</v>
      </c>
      <c r="X53" s="242">
        <v>3547</v>
      </c>
      <c r="Y53" s="223">
        <v>36</v>
      </c>
      <c r="Z53" s="224">
        <v>693</v>
      </c>
      <c r="AA53" s="220">
        <v>713</v>
      </c>
      <c r="AB53" s="126">
        <f t="shared" si="5"/>
        <v>0.20101494220468002</v>
      </c>
      <c r="AC53" s="243">
        <v>1847</v>
      </c>
      <c r="AD53" s="223">
        <v>7</v>
      </c>
      <c r="AE53" s="224">
        <v>438</v>
      </c>
      <c r="AF53" s="220">
        <v>444</v>
      </c>
      <c r="AG53" s="171">
        <f t="shared" si="6"/>
        <v>0.24038982133188955</v>
      </c>
      <c r="AH53" s="242">
        <v>619</v>
      </c>
      <c r="AI53" s="223">
        <v>1</v>
      </c>
      <c r="AJ53" s="224">
        <v>160</v>
      </c>
      <c r="AK53" s="220">
        <v>161</v>
      </c>
      <c r="AL53" s="171">
        <f t="shared" si="19"/>
        <v>0.26009693053311794</v>
      </c>
      <c r="AM53" s="242">
        <f t="shared" si="7"/>
        <v>19692</v>
      </c>
      <c r="AN53" s="223">
        <f t="shared" si="8"/>
        <v>241</v>
      </c>
      <c r="AO53" s="222">
        <f t="shared" si="9"/>
        <v>2977</v>
      </c>
      <c r="AP53" s="220">
        <f t="shared" si="10"/>
        <v>3120</v>
      </c>
      <c r="AQ53" s="171">
        <f t="shared" si="11"/>
        <v>0.15843997562461914</v>
      </c>
      <c r="AR53" s="132">
        <f t="shared" si="12"/>
        <v>2.2435897435897434E-3</v>
      </c>
      <c r="AS53" s="132">
        <f t="shared" si="13"/>
        <v>6.7307692307692311E-3</v>
      </c>
      <c r="AT53" s="132">
        <f t="shared" si="14"/>
        <v>0.28974358974358977</v>
      </c>
      <c r="AU53" s="132">
        <f t="shared" si="15"/>
        <v>0.27884615384615385</v>
      </c>
      <c r="AV53" s="132">
        <f t="shared" si="16"/>
        <v>0.22852564102564102</v>
      </c>
      <c r="AW53" s="132">
        <f t="shared" si="17"/>
        <v>0.1423076923076923</v>
      </c>
      <c r="AX53" s="132">
        <f t="shared" si="18"/>
        <v>5.16025641025641E-2</v>
      </c>
      <c r="AY53" s="241"/>
    </row>
    <row r="54" spans="2:51" ht="13.5" customHeight="1">
      <c r="B54" s="237">
        <v>49</v>
      </c>
      <c r="C54" s="238" t="s">
        <v>28</v>
      </c>
      <c r="D54" s="242">
        <v>13</v>
      </c>
      <c r="E54" s="223">
        <v>0</v>
      </c>
      <c r="F54" s="224">
        <v>1</v>
      </c>
      <c r="G54" s="220">
        <v>1</v>
      </c>
      <c r="H54" s="171">
        <f t="shared" si="1"/>
        <v>7.6923076923076927E-2</v>
      </c>
      <c r="I54" s="242">
        <v>46</v>
      </c>
      <c r="J54" s="223">
        <v>2</v>
      </c>
      <c r="K54" s="224">
        <v>5</v>
      </c>
      <c r="L54" s="220">
        <v>6</v>
      </c>
      <c r="M54" s="171">
        <f t="shared" si="2"/>
        <v>0.13043478260869565</v>
      </c>
      <c r="N54" s="242">
        <v>8513</v>
      </c>
      <c r="O54" s="223">
        <v>100</v>
      </c>
      <c r="P54" s="224">
        <v>865</v>
      </c>
      <c r="Q54" s="220">
        <v>921</v>
      </c>
      <c r="R54" s="171">
        <f t="shared" si="3"/>
        <v>0.10818747797486197</v>
      </c>
      <c r="S54" s="242">
        <v>6076</v>
      </c>
      <c r="T54" s="223">
        <v>54</v>
      </c>
      <c r="U54" s="224">
        <v>833</v>
      </c>
      <c r="V54" s="220">
        <v>864</v>
      </c>
      <c r="W54" s="171">
        <f t="shared" si="4"/>
        <v>0.14219881500987491</v>
      </c>
      <c r="X54" s="242">
        <v>3372</v>
      </c>
      <c r="Y54" s="223">
        <v>20</v>
      </c>
      <c r="Z54" s="224">
        <v>592</v>
      </c>
      <c r="AA54" s="220">
        <v>604</v>
      </c>
      <c r="AB54" s="126">
        <f t="shared" si="5"/>
        <v>0.17912218268090155</v>
      </c>
      <c r="AC54" s="243">
        <v>1491</v>
      </c>
      <c r="AD54" s="223">
        <v>2</v>
      </c>
      <c r="AE54" s="224">
        <v>294</v>
      </c>
      <c r="AF54" s="220">
        <v>296</v>
      </c>
      <c r="AG54" s="171">
        <f t="shared" si="6"/>
        <v>0.19852448021462105</v>
      </c>
      <c r="AH54" s="242">
        <v>529</v>
      </c>
      <c r="AI54" s="223">
        <v>2</v>
      </c>
      <c r="AJ54" s="224">
        <v>125</v>
      </c>
      <c r="AK54" s="220">
        <v>126</v>
      </c>
      <c r="AL54" s="171">
        <f t="shared" si="19"/>
        <v>0.23818525519848771</v>
      </c>
      <c r="AM54" s="242">
        <f t="shared" si="7"/>
        <v>20040</v>
      </c>
      <c r="AN54" s="223">
        <f t="shared" si="8"/>
        <v>180</v>
      </c>
      <c r="AO54" s="222">
        <f t="shared" si="9"/>
        <v>2715</v>
      </c>
      <c r="AP54" s="220">
        <f t="shared" si="10"/>
        <v>2818</v>
      </c>
      <c r="AQ54" s="171">
        <f t="shared" si="11"/>
        <v>0.1406187624750499</v>
      </c>
      <c r="AR54" s="132">
        <f t="shared" si="12"/>
        <v>3.5486160397444998E-4</v>
      </c>
      <c r="AS54" s="132">
        <f t="shared" si="13"/>
        <v>2.1291696238466998E-3</v>
      </c>
      <c r="AT54" s="132">
        <f t="shared" si="14"/>
        <v>0.32682753726046843</v>
      </c>
      <c r="AU54" s="132">
        <f t="shared" si="15"/>
        <v>0.30660042583392477</v>
      </c>
      <c r="AV54" s="132">
        <f t="shared" si="16"/>
        <v>0.21433640880056778</v>
      </c>
      <c r="AW54" s="132">
        <f t="shared" si="17"/>
        <v>0.1050390347764372</v>
      </c>
      <c r="AX54" s="132">
        <f t="shared" si="18"/>
        <v>4.4712562100780694E-2</v>
      </c>
      <c r="AY54" s="241"/>
    </row>
    <row r="55" spans="2:51" ht="13.5" customHeight="1">
      <c r="B55" s="237">
        <v>50</v>
      </c>
      <c r="C55" s="238" t="s">
        <v>17</v>
      </c>
      <c r="D55" s="242">
        <v>56</v>
      </c>
      <c r="E55" s="223">
        <v>0</v>
      </c>
      <c r="F55" s="224">
        <v>11</v>
      </c>
      <c r="G55" s="220">
        <v>11</v>
      </c>
      <c r="H55" s="171">
        <f t="shared" si="1"/>
        <v>0.19642857142857142</v>
      </c>
      <c r="I55" s="242">
        <v>160</v>
      </c>
      <c r="J55" s="223">
        <v>6</v>
      </c>
      <c r="K55" s="224">
        <v>28</v>
      </c>
      <c r="L55" s="220">
        <v>30</v>
      </c>
      <c r="M55" s="171">
        <f t="shared" si="2"/>
        <v>0.1875</v>
      </c>
      <c r="N55" s="242">
        <v>7800</v>
      </c>
      <c r="O55" s="223">
        <v>73</v>
      </c>
      <c r="P55" s="224">
        <v>888</v>
      </c>
      <c r="Q55" s="220">
        <v>930</v>
      </c>
      <c r="R55" s="171">
        <f t="shared" si="3"/>
        <v>0.11923076923076924</v>
      </c>
      <c r="S55" s="242">
        <v>5268</v>
      </c>
      <c r="T55" s="223">
        <v>45</v>
      </c>
      <c r="U55" s="224">
        <v>764</v>
      </c>
      <c r="V55" s="220">
        <v>785</v>
      </c>
      <c r="W55" s="171">
        <f t="shared" si="4"/>
        <v>0.14901290812452544</v>
      </c>
      <c r="X55" s="242">
        <v>2904</v>
      </c>
      <c r="Y55" s="223">
        <v>15</v>
      </c>
      <c r="Z55" s="224">
        <v>563</v>
      </c>
      <c r="AA55" s="220">
        <v>572</v>
      </c>
      <c r="AB55" s="126">
        <f t="shared" si="5"/>
        <v>0.19696969696969696</v>
      </c>
      <c r="AC55" s="243">
        <v>1197</v>
      </c>
      <c r="AD55" s="223">
        <v>5</v>
      </c>
      <c r="AE55" s="224">
        <v>260</v>
      </c>
      <c r="AF55" s="220">
        <v>261</v>
      </c>
      <c r="AG55" s="171">
        <f t="shared" si="6"/>
        <v>0.21804511278195488</v>
      </c>
      <c r="AH55" s="242">
        <v>389</v>
      </c>
      <c r="AI55" s="223">
        <v>0</v>
      </c>
      <c r="AJ55" s="224">
        <v>81</v>
      </c>
      <c r="AK55" s="220">
        <v>81</v>
      </c>
      <c r="AL55" s="171">
        <f t="shared" si="19"/>
        <v>0.20822622107969152</v>
      </c>
      <c r="AM55" s="242">
        <f t="shared" si="7"/>
        <v>17774</v>
      </c>
      <c r="AN55" s="223">
        <f t="shared" si="8"/>
        <v>144</v>
      </c>
      <c r="AO55" s="222">
        <f t="shared" si="9"/>
        <v>2595</v>
      </c>
      <c r="AP55" s="220">
        <f t="shared" si="10"/>
        <v>2670</v>
      </c>
      <c r="AQ55" s="171">
        <f t="shared" si="11"/>
        <v>0.15021942162709576</v>
      </c>
      <c r="AR55" s="132">
        <f t="shared" si="12"/>
        <v>4.1198501872659176E-3</v>
      </c>
      <c r="AS55" s="132">
        <f t="shared" si="13"/>
        <v>1.1235955056179775E-2</v>
      </c>
      <c r="AT55" s="132">
        <f t="shared" si="14"/>
        <v>0.34831460674157305</v>
      </c>
      <c r="AU55" s="132">
        <f t="shared" si="15"/>
        <v>0.29400749063670412</v>
      </c>
      <c r="AV55" s="132">
        <f t="shared" si="16"/>
        <v>0.21423220973782772</v>
      </c>
      <c r="AW55" s="132">
        <f t="shared" si="17"/>
        <v>9.7752808988764039E-2</v>
      </c>
      <c r="AX55" s="132">
        <f t="shared" si="18"/>
        <v>3.0337078651685393E-2</v>
      </c>
      <c r="AY55" s="241"/>
    </row>
    <row r="56" spans="2:51" ht="13.5" customHeight="1">
      <c r="B56" s="237">
        <v>51</v>
      </c>
      <c r="C56" s="238" t="s">
        <v>49</v>
      </c>
      <c r="D56" s="242">
        <v>85</v>
      </c>
      <c r="E56" s="223">
        <v>3</v>
      </c>
      <c r="F56" s="224">
        <v>18</v>
      </c>
      <c r="G56" s="220">
        <v>20</v>
      </c>
      <c r="H56" s="171">
        <f t="shared" si="1"/>
        <v>0.23529411764705882</v>
      </c>
      <c r="I56" s="242">
        <v>173</v>
      </c>
      <c r="J56" s="223">
        <v>7</v>
      </c>
      <c r="K56" s="224">
        <v>36</v>
      </c>
      <c r="L56" s="220">
        <v>41</v>
      </c>
      <c r="M56" s="171">
        <f t="shared" si="2"/>
        <v>0.23699421965317918</v>
      </c>
      <c r="N56" s="242">
        <v>9742</v>
      </c>
      <c r="O56" s="223">
        <v>131</v>
      </c>
      <c r="P56" s="224">
        <v>991</v>
      </c>
      <c r="Q56" s="220">
        <v>1065</v>
      </c>
      <c r="R56" s="171">
        <f t="shared" si="3"/>
        <v>0.10932046807637036</v>
      </c>
      <c r="S56" s="242">
        <v>6752</v>
      </c>
      <c r="T56" s="223">
        <v>82</v>
      </c>
      <c r="U56" s="224">
        <v>1005</v>
      </c>
      <c r="V56" s="220">
        <v>1048</v>
      </c>
      <c r="W56" s="171">
        <f t="shared" si="4"/>
        <v>0.15521327014218009</v>
      </c>
      <c r="X56" s="242">
        <v>4096</v>
      </c>
      <c r="Y56" s="223">
        <v>29</v>
      </c>
      <c r="Z56" s="224">
        <v>846</v>
      </c>
      <c r="AA56" s="220">
        <v>862</v>
      </c>
      <c r="AB56" s="126">
        <f t="shared" si="5"/>
        <v>0.21044921875</v>
      </c>
      <c r="AC56" s="243">
        <v>1917</v>
      </c>
      <c r="AD56" s="223">
        <v>6</v>
      </c>
      <c r="AE56" s="224">
        <v>449</v>
      </c>
      <c r="AF56" s="220">
        <v>453</v>
      </c>
      <c r="AG56" s="171">
        <f t="shared" si="6"/>
        <v>0.23630672926447574</v>
      </c>
      <c r="AH56" s="242">
        <v>727</v>
      </c>
      <c r="AI56" s="223">
        <v>1</v>
      </c>
      <c r="AJ56" s="224">
        <v>185</v>
      </c>
      <c r="AK56" s="220">
        <v>186</v>
      </c>
      <c r="AL56" s="171">
        <f t="shared" si="19"/>
        <v>0.25584594222833562</v>
      </c>
      <c r="AM56" s="242">
        <f t="shared" si="7"/>
        <v>23492</v>
      </c>
      <c r="AN56" s="223">
        <f t="shared" si="8"/>
        <v>259</v>
      </c>
      <c r="AO56" s="222">
        <f t="shared" si="9"/>
        <v>3530</v>
      </c>
      <c r="AP56" s="220">
        <f t="shared" si="10"/>
        <v>3675</v>
      </c>
      <c r="AQ56" s="171">
        <f t="shared" si="11"/>
        <v>0.15643623361144218</v>
      </c>
      <c r="AR56" s="132">
        <f t="shared" si="12"/>
        <v>5.4421768707482989E-3</v>
      </c>
      <c r="AS56" s="132">
        <f t="shared" si="13"/>
        <v>1.1156462585034013E-2</v>
      </c>
      <c r="AT56" s="132">
        <f t="shared" si="14"/>
        <v>0.28979591836734692</v>
      </c>
      <c r="AU56" s="132">
        <f t="shared" si="15"/>
        <v>0.2851700680272109</v>
      </c>
      <c r="AV56" s="132">
        <f t="shared" si="16"/>
        <v>0.23455782312925169</v>
      </c>
      <c r="AW56" s="132">
        <f t="shared" si="17"/>
        <v>0.12326530612244897</v>
      </c>
      <c r="AX56" s="132">
        <f t="shared" si="18"/>
        <v>5.0612244897959187E-2</v>
      </c>
      <c r="AY56" s="241"/>
    </row>
    <row r="57" spans="2:51" ht="13.5" customHeight="1">
      <c r="B57" s="237">
        <v>52</v>
      </c>
      <c r="C57" s="238" t="s">
        <v>5</v>
      </c>
      <c r="D57" s="242">
        <v>10</v>
      </c>
      <c r="E57" s="223">
        <v>0</v>
      </c>
      <c r="F57" s="224">
        <v>3</v>
      </c>
      <c r="G57" s="220">
        <v>3</v>
      </c>
      <c r="H57" s="171">
        <f t="shared" si="1"/>
        <v>0.3</v>
      </c>
      <c r="I57" s="242">
        <v>35</v>
      </c>
      <c r="J57" s="223">
        <v>0</v>
      </c>
      <c r="K57" s="224">
        <v>6</v>
      </c>
      <c r="L57" s="220">
        <v>6</v>
      </c>
      <c r="M57" s="171">
        <f t="shared" si="2"/>
        <v>0.17142857142857143</v>
      </c>
      <c r="N57" s="242">
        <v>7805</v>
      </c>
      <c r="O57" s="223">
        <v>65</v>
      </c>
      <c r="P57" s="224">
        <v>750</v>
      </c>
      <c r="Q57" s="220">
        <v>790</v>
      </c>
      <c r="R57" s="171">
        <f t="shared" si="3"/>
        <v>0.10121716848174248</v>
      </c>
      <c r="S57" s="242">
        <v>5459</v>
      </c>
      <c r="T57" s="223">
        <v>58</v>
      </c>
      <c r="U57" s="224">
        <v>742</v>
      </c>
      <c r="V57" s="220">
        <v>768</v>
      </c>
      <c r="W57" s="171">
        <f t="shared" si="4"/>
        <v>0.14068510716248397</v>
      </c>
      <c r="X57" s="242">
        <v>3442</v>
      </c>
      <c r="Y57" s="223">
        <v>23</v>
      </c>
      <c r="Z57" s="224">
        <v>669</v>
      </c>
      <c r="AA57" s="220">
        <v>676</v>
      </c>
      <c r="AB57" s="126">
        <f t="shared" si="5"/>
        <v>0.19639744334689135</v>
      </c>
      <c r="AC57" s="243">
        <v>1832</v>
      </c>
      <c r="AD57" s="223">
        <v>6</v>
      </c>
      <c r="AE57" s="224">
        <v>412</v>
      </c>
      <c r="AF57" s="220">
        <v>416</v>
      </c>
      <c r="AG57" s="171">
        <f t="shared" si="6"/>
        <v>0.22707423580786026</v>
      </c>
      <c r="AH57" s="242">
        <v>697</v>
      </c>
      <c r="AI57" s="223">
        <v>2</v>
      </c>
      <c r="AJ57" s="224">
        <v>145</v>
      </c>
      <c r="AK57" s="220">
        <v>146</v>
      </c>
      <c r="AL57" s="171">
        <f t="shared" si="19"/>
        <v>0.20946915351506457</v>
      </c>
      <c r="AM57" s="242">
        <f t="shared" si="7"/>
        <v>19280</v>
      </c>
      <c r="AN57" s="223">
        <f t="shared" si="8"/>
        <v>154</v>
      </c>
      <c r="AO57" s="222">
        <f t="shared" si="9"/>
        <v>2727</v>
      </c>
      <c r="AP57" s="220">
        <f t="shared" si="10"/>
        <v>2805</v>
      </c>
      <c r="AQ57" s="171">
        <f t="shared" si="11"/>
        <v>0.14548755186721993</v>
      </c>
      <c r="AR57" s="132">
        <f t="shared" si="12"/>
        <v>1.0695187165775401E-3</v>
      </c>
      <c r="AS57" s="132">
        <f t="shared" si="13"/>
        <v>2.1390374331550803E-3</v>
      </c>
      <c r="AT57" s="132">
        <f t="shared" si="14"/>
        <v>0.28163992869875221</v>
      </c>
      <c r="AU57" s="132">
        <f t="shared" si="15"/>
        <v>0.27379679144385027</v>
      </c>
      <c r="AV57" s="132">
        <f t="shared" si="16"/>
        <v>0.2409982174688057</v>
      </c>
      <c r="AW57" s="132">
        <f t="shared" si="17"/>
        <v>0.1483065953654189</v>
      </c>
      <c r="AX57" s="132">
        <f t="shared" si="18"/>
        <v>5.2049910873440283E-2</v>
      </c>
      <c r="AY57" s="241"/>
    </row>
    <row r="58" spans="2:51" ht="13.5" customHeight="1">
      <c r="B58" s="237">
        <v>53</v>
      </c>
      <c r="C58" s="238" t="s">
        <v>23</v>
      </c>
      <c r="D58" s="242">
        <v>54</v>
      </c>
      <c r="E58" s="223">
        <v>4</v>
      </c>
      <c r="F58" s="224">
        <v>14</v>
      </c>
      <c r="G58" s="220">
        <v>15</v>
      </c>
      <c r="H58" s="171">
        <f t="shared" si="1"/>
        <v>0.27777777777777779</v>
      </c>
      <c r="I58" s="242">
        <v>78</v>
      </c>
      <c r="J58" s="223">
        <v>3</v>
      </c>
      <c r="K58" s="224">
        <v>17</v>
      </c>
      <c r="L58" s="220">
        <v>19</v>
      </c>
      <c r="M58" s="171">
        <f t="shared" si="2"/>
        <v>0.24358974358974358</v>
      </c>
      <c r="N58" s="242">
        <v>4493</v>
      </c>
      <c r="O58" s="223">
        <v>37</v>
      </c>
      <c r="P58" s="224">
        <v>482</v>
      </c>
      <c r="Q58" s="220">
        <v>505</v>
      </c>
      <c r="R58" s="171">
        <f t="shared" si="3"/>
        <v>0.1123970620965947</v>
      </c>
      <c r="S58" s="242">
        <v>3198</v>
      </c>
      <c r="T58" s="223">
        <v>24</v>
      </c>
      <c r="U58" s="224">
        <v>435</v>
      </c>
      <c r="V58" s="220">
        <v>451</v>
      </c>
      <c r="W58" s="171">
        <f t="shared" si="4"/>
        <v>0.14102564102564102</v>
      </c>
      <c r="X58" s="242">
        <v>1871</v>
      </c>
      <c r="Y58" s="223">
        <v>8</v>
      </c>
      <c r="Z58" s="224">
        <v>346</v>
      </c>
      <c r="AA58" s="220">
        <v>350</v>
      </c>
      <c r="AB58" s="126">
        <f t="shared" si="5"/>
        <v>0.18706574024585784</v>
      </c>
      <c r="AC58" s="243">
        <v>922</v>
      </c>
      <c r="AD58" s="223">
        <v>3</v>
      </c>
      <c r="AE58" s="224">
        <v>204</v>
      </c>
      <c r="AF58" s="220">
        <v>206</v>
      </c>
      <c r="AG58" s="171">
        <f t="shared" si="6"/>
        <v>0.22342733188720174</v>
      </c>
      <c r="AH58" s="242">
        <v>310</v>
      </c>
      <c r="AI58" s="223">
        <v>0</v>
      </c>
      <c r="AJ58" s="224">
        <v>75</v>
      </c>
      <c r="AK58" s="220">
        <v>75</v>
      </c>
      <c r="AL58" s="171">
        <f t="shared" si="19"/>
        <v>0.24193548387096775</v>
      </c>
      <c r="AM58" s="242">
        <f t="shared" si="7"/>
        <v>10926</v>
      </c>
      <c r="AN58" s="223">
        <f t="shared" si="8"/>
        <v>79</v>
      </c>
      <c r="AO58" s="222">
        <f t="shared" si="9"/>
        <v>1573</v>
      </c>
      <c r="AP58" s="220">
        <f t="shared" si="10"/>
        <v>1621</v>
      </c>
      <c r="AQ58" s="171">
        <f t="shared" si="11"/>
        <v>0.14836170602233206</v>
      </c>
      <c r="AR58" s="132">
        <f t="shared" si="12"/>
        <v>9.2535471930906849E-3</v>
      </c>
      <c r="AS58" s="132">
        <f t="shared" si="13"/>
        <v>1.1721159777914868E-2</v>
      </c>
      <c r="AT58" s="132">
        <f t="shared" si="14"/>
        <v>0.31153608883405304</v>
      </c>
      <c r="AU58" s="132">
        <f t="shared" si="15"/>
        <v>0.2782233189389266</v>
      </c>
      <c r="AV58" s="132">
        <f t="shared" si="16"/>
        <v>0.21591610117211599</v>
      </c>
      <c r="AW58" s="132">
        <f t="shared" si="17"/>
        <v>0.1270820481184454</v>
      </c>
      <c r="AX58" s="132">
        <f t="shared" si="18"/>
        <v>4.6267735965453423E-2</v>
      </c>
      <c r="AY58" s="241"/>
    </row>
    <row r="59" spans="2:51" ht="13.5" customHeight="1">
      <c r="B59" s="237">
        <v>54</v>
      </c>
      <c r="C59" s="238" t="s">
        <v>29</v>
      </c>
      <c r="D59" s="242">
        <v>86</v>
      </c>
      <c r="E59" s="223">
        <v>3</v>
      </c>
      <c r="F59" s="224">
        <v>12</v>
      </c>
      <c r="G59" s="220">
        <v>15</v>
      </c>
      <c r="H59" s="171">
        <f t="shared" si="1"/>
        <v>0.1744186046511628</v>
      </c>
      <c r="I59" s="242">
        <v>177</v>
      </c>
      <c r="J59" s="223">
        <v>8</v>
      </c>
      <c r="K59" s="224">
        <v>34</v>
      </c>
      <c r="L59" s="220">
        <v>39</v>
      </c>
      <c r="M59" s="171">
        <f t="shared" si="2"/>
        <v>0.22033898305084745</v>
      </c>
      <c r="N59" s="242">
        <v>7434</v>
      </c>
      <c r="O59" s="223">
        <v>61</v>
      </c>
      <c r="P59" s="224">
        <v>800</v>
      </c>
      <c r="Q59" s="220">
        <v>836</v>
      </c>
      <c r="R59" s="171">
        <f t="shared" si="3"/>
        <v>0.11245628194780737</v>
      </c>
      <c r="S59" s="242">
        <v>5243</v>
      </c>
      <c r="T59" s="223">
        <v>30</v>
      </c>
      <c r="U59" s="224">
        <v>771</v>
      </c>
      <c r="V59" s="220">
        <v>785</v>
      </c>
      <c r="W59" s="171">
        <f t="shared" si="4"/>
        <v>0.14972344077818042</v>
      </c>
      <c r="X59" s="242">
        <v>3307</v>
      </c>
      <c r="Y59" s="223">
        <v>13</v>
      </c>
      <c r="Z59" s="224">
        <v>620</v>
      </c>
      <c r="AA59" s="220">
        <v>626</v>
      </c>
      <c r="AB59" s="126">
        <f t="shared" si="5"/>
        <v>0.18929543392803144</v>
      </c>
      <c r="AC59" s="243">
        <v>1592</v>
      </c>
      <c r="AD59" s="223">
        <v>4</v>
      </c>
      <c r="AE59" s="224">
        <v>351</v>
      </c>
      <c r="AF59" s="220">
        <v>354</v>
      </c>
      <c r="AG59" s="171">
        <f t="shared" si="6"/>
        <v>0.22236180904522612</v>
      </c>
      <c r="AH59" s="242">
        <v>557</v>
      </c>
      <c r="AI59" s="223">
        <v>1</v>
      </c>
      <c r="AJ59" s="224">
        <v>172</v>
      </c>
      <c r="AK59" s="220">
        <v>173</v>
      </c>
      <c r="AL59" s="171">
        <f t="shared" si="19"/>
        <v>0.3105924596050269</v>
      </c>
      <c r="AM59" s="242">
        <f t="shared" si="7"/>
        <v>18396</v>
      </c>
      <c r="AN59" s="223">
        <f t="shared" si="8"/>
        <v>120</v>
      </c>
      <c r="AO59" s="222">
        <f t="shared" si="9"/>
        <v>2760</v>
      </c>
      <c r="AP59" s="220">
        <f t="shared" si="10"/>
        <v>2828</v>
      </c>
      <c r="AQ59" s="171">
        <f t="shared" si="11"/>
        <v>0.15372907153729071</v>
      </c>
      <c r="AR59" s="132">
        <f t="shared" si="12"/>
        <v>5.3041018387553042E-3</v>
      </c>
      <c r="AS59" s="132">
        <f t="shared" si="13"/>
        <v>1.3790664780763792E-2</v>
      </c>
      <c r="AT59" s="132">
        <f t="shared" si="14"/>
        <v>0.29561527581329561</v>
      </c>
      <c r="AU59" s="132">
        <f t="shared" si="15"/>
        <v>0.27758132956152759</v>
      </c>
      <c r="AV59" s="132">
        <f t="shared" si="16"/>
        <v>0.22135785007072137</v>
      </c>
      <c r="AW59" s="132">
        <f t="shared" si="17"/>
        <v>0.12517680339462517</v>
      </c>
      <c r="AX59" s="132">
        <f t="shared" si="18"/>
        <v>6.1173974540311177E-2</v>
      </c>
      <c r="AY59" s="241"/>
    </row>
    <row r="60" spans="2:51" ht="13.5" customHeight="1">
      <c r="B60" s="237">
        <v>55</v>
      </c>
      <c r="C60" s="238" t="s">
        <v>18</v>
      </c>
      <c r="D60" s="242">
        <v>28</v>
      </c>
      <c r="E60" s="223">
        <v>1</v>
      </c>
      <c r="F60" s="224">
        <v>8</v>
      </c>
      <c r="G60" s="220">
        <v>9</v>
      </c>
      <c r="H60" s="171">
        <f t="shared" si="1"/>
        <v>0.32142857142857145</v>
      </c>
      <c r="I60" s="242">
        <v>125</v>
      </c>
      <c r="J60" s="223">
        <v>9</v>
      </c>
      <c r="K60" s="224">
        <v>34</v>
      </c>
      <c r="L60" s="220">
        <v>40</v>
      </c>
      <c r="M60" s="171">
        <f t="shared" si="2"/>
        <v>0.32</v>
      </c>
      <c r="N60" s="242">
        <v>8340</v>
      </c>
      <c r="O60" s="223">
        <v>83</v>
      </c>
      <c r="P60" s="224">
        <v>916</v>
      </c>
      <c r="Q60" s="220">
        <v>963</v>
      </c>
      <c r="R60" s="171">
        <f t="shared" si="3"/>
        <v>0.11546762589928057</v>
      </c>
      <c r="S60" s="242">
        <v>5928</v>
      </c>
      <c r="T60" s="223">
        <v>49</v>
      </c>
      <c r="U60" s="224">
        <v>862</v>
      </c>
      <c r="V60" s="220">
        <v>885</v>
      </c>
      <c r="W60" s="171">
        <f t="shared" si="4"/>
        <v>0.14929149797570851</v>
      </c>
      <c r="X60" s="242">
        <v>3252</v>
      </c>
      <c r="Y60" s="223">
        <v>30</v>
      </c>
      <c r="Z60" s="224">
        <v>631</v>
      </c>
      <c r="AA60" s="220">
        <v>650</v>
      </c>
      <c r="AB60" s="126">
        <f t="shared" si="5"/>
        <v>0.19987699876998771</v>
      </c>
      <c r="AC60" s="243">
        <v>1151</v>
      </c>
      <c r="AD60" s="223">
        <v>6</v>
      </c>
      <c r="AE60" s="224">
        <v>275</v>
      </c>
      <c r="AF60" s="220">
        <v>280</v>
      </c>
      <c r="AG60" s="171">
        <f t="shared" si="6"/>
        <v>0.24326672458731538</v>
      </c>
      <c r="AH60" s="242">
        <v>366</v>
      </c>
      <c r="AI60" s="223">
        <v>1</v>
      </c>
      <c r="AJ60" s="224">
        <v>95</v>
      </c>
      <c r="AK60" s="220">
        <v>96</v>
      </c>
      <c r="AL60" s="171">
        <f t="shared" si="19"/>
        <v>0.26229508196721313</v>
      </c>
      <c r="AM60" s="242">
        <f t="shared" si="7"/>
        <v>19190</v>
      </c>
      <c r="AN60" s="223">
        <f t="shared" si="8"/>
        <v>179</v>
      </c>
      <c r="AO60" s="222">
        <f t="shared" si="9"/>
        <v>2821</v>
      </c>
      <c r="AP60" s="220">
        <f t="shared" si="10"/>
        <v>2923</v>
      </c>
      <c r="AQ60" s="171">
        <f t="shared" si="11"/>
        <v>0.15231891610213652</v>
      </c>
      <c r="AR60" s="132">
        <f t="shared" si="12"/>
        <v>3.0790283954840918E-3</v>
      </c>
      <c r="AS60" s="132">
        <f t="shared" si="13"/>
        <v>1.3684570646595963E-2</v>
      </c>
      <c r="AT60" s="132">
        <f t="shared" si="14"/>
        <v>0.32945603831679782</v>
      </c>
      <c r="AU60" s="132">
        <f t="shared" si="15"/>
        <v>0.30277112555593566</v>
      </c>
      <c r="AV60" s="132">
        <f t="shared" si="16"/>
        <v>0.2223742730071844</v>
      </c>
      <c r="AW60" s="132">
        <f t="shared" si="17"/>
        <v>9.5791994526171736E-2</v>
      </c>
      <c r="AX60" s="132">
        <f t="shared" si="18"/>
        <v>3.284296955183031E-2</v>
      </c>
      <c r="AY60" s="241"/>
    </row>
    <row r="61" spans="2:51" ht="13.5" customHeight="1">
      <c r="B61" s="237">
        <v>56</v>
      </c>
      <c r="C61" s="238" t="s">
        <v>11</v>
      </c>
      <c r="D61" s="242">
        <v>23</v>
      </c>
      <c r="E61" s="223">
        <v>0</v>
      </c>
      <c r="F61" s="224">
        <v>4</v>
      </c>
      <c r="G61" s="220">
        <v>4</v>
      </c>
      <c r="H61" s="171">
        <f t="shared" si="1"/>
        <v>0.17391304347826086</v>
      </c>
      <c r="I61" s="242">
        <v>58</v>
      </c>
      <c r="J61" s="223">
        <v>5</v>
      </c>
      <c r="K61" s="224">
        <v>16</v>
      </c>
      <c r="L61" s="220">
        <v>20</v>
      </c>
      <c r="M61" s="171">
        <f t="shared" si="2"/>
        <v>0.34482758620689657</v>
      </c>
      <c r="N61" s="242">
        <v>5313</v>
      </c>
      <c r="O61" s="223">
        <v>51</v>
      </c>
      <c r="P61" s="224">
        <v>590</v>
      </c>
      <c r="Q61" s="220">
        <v>618</v>
      </c>
      <c r="R61" s="171">
        <f t="shared" si="3"/>
        <v>0.1163184641445511</v>
      </c>
      <c r="S61" s="242">
        <v>3443</v>
      </c>
      <c r="T61" s="223">
        <v>33</v>
      </c>
      <c r="U61" s="224">
        <v>503</v>
      </c>
      <c r="V61" s="220">
        <v>520</v>
      </c>
      <c r="W61" s="171">
        <f t="shared" si="4"/>
        <v>0.15103107754864945</v>
      </c>
      <c r="X61" s="242">
        <v>1851</v>
      </c>
      <c r="Y61" s="223">
        <v>10</v>
      </c>
      <c r="Z61" s="224">
        <v>370</v>
      </c>
      <c r="AA61" s="220">
        <v>375</v>
      </c>
      <c r="AB61" s="126">
        <f t="shared" si="5"/>
        <v>0.2025931928687196</v>
      </c>
      <c r="AC61" s="243">
        <v>827</v>
      </c>
      <c r="AD61" s="223">
        <v>3</v>
      </c>
      <c r="AE61" s="224">
        <v>180</v>
      </c>
      <c r="AF61" s="220">
        <v>182</v>
      </c>
      <c r="AG61" s="171">
        <f t="shared" si="6"/>
        <v>0.22007255139056833</v>
      </c>
      <c r="AH61" s="242">
        <v>300</v>
      </c>
      <c r="AI61" s="223">
        <v>0</v>
      </c>
      <c r="AJ61" s="224">
        <v>69</v>
      </c>
      <c r="AK61" s="220">
        <v>69</v>
      </c>
      <c r="AL61" s="171">
        <f t="shared" si="19"/>
        <v>0.23</v>
      </c>
      <c r="AM61" s="242">
        <f t="shared" si="7"/>
        <v>11815</v>
      </c>
      <c r="AN61" s="223">
        <f t="shared" si="8"/>
        <v>102</v>
      </c>
      <c r="AO61" s="222">
        <f t="shared" si="9"/>
        <v>1732</v>
      </c>
      <c r="AP61" s="220">
        <f t="shared" si="10"/>
        <v>1788</v>
      </c>
      <c r="AQ61" s="171">
        <f t="shared" si="11"/>
        <v>0.15133305120609394</v>
      </c>
      <c r="AR61" s="132">
        <f t="shared" si="12"/>
        <v>2.2371364653243847E-3</v>
      </c>
      <c r="AS61" s="132">
        <f t="shared" si="13"/>
        <v>1.1185682326621925E-2</v>
      </c>
      <c r="AT61" s="132">
        <f t="shared" si="14"/>
        <v>0.34563758389261745</v>
      </c>
      <c r="AU61" s="132">
        <f t="shared" si="15"/>
        <v>0.29082774049217003</v>
      </c>
      <c r="AV61" s="132">
        <f t="shared" si="16"/>
        <v>0.20973154362416108</v>
      </c>
      <c r="AW61" s="132">
        <f t="shared" si="17"/>
        <v>0.1017897091722595</v>
      </c>
      <c r="AX61" s="132">
        <f t="shared" si="18"/>
        <v>3.8590604026845637E-2</v>
      </c>
      <c r="AY61" s="241"/>
    </row>
    <row r="62" spans="2:51" ht="13.5" customHeight="1">
      <c r="B62" s="237">
        <v>57</v>
      </c>
      <c r="C62" s="238" t="s">
        <v>50</v>
      </c>
      <c r="D62" s="242">
        <v>42</v>
      </c>
      <c r="E62" s="223">
        <v>0</v>
      </c>
      <c r="F62" s="224">
        <v>14</v>
      </c>
      <c r="G62" s="220">
        <v>14</v>
      </c>
      <c r="H62" s="171">
        <f t="shared" si="1"/>
        <v>0.33333333333333331</v>
      </c>
      <c r="I62" s="242">
        <v>77</v>
      </c>
      <c r="J62" s="223">
        <v>6</v>
      </c>
      <c r="K62" s="224">
        <v>26</v>
      </c>
      <c r="L62" s="220">
        <v>27</v>
      </c>
      <c r="M62" s="171">
        <f t="shared" si="2"/>
        <v>0.35064935064935066</v>
      </c>
      <c r="N62" s="242">
        <v>3358</v>
      </c>
      <c r="O62" s="223">
        <v>28</v>
      </c>
      <c r="P62" s="224">
        <v>358</v>
      </c>
      <c r="Q62" s="220">
        <v>371</v>
      </c>
      <c r="R62" s="171">
        <f t="shared" si="3"/>
        <v>0.11048243001786778</v>
      </c>
      <c r="S62" s="242">
        <v>2551</v>
      </c>
      <c r="T62" s="223">
        <v>31</v>
      </c>
      <c r="U62" s="224">
        <v>381</v>
      </c>
      <c r="V62" s="220">
        <v>398</v>
      </c>
      <c r="W62" s="171">
        <f t="shared" si="4"/>
        <v>0.15601724813798509</v>
      </c>
      <c r="X62" s="242">
        <v>1705</v>
      </c>
      <c r="Y62" s="223">
        <v>12</v>
      </c>
      <c r="Z62" s="224">
        <v>356</v>
      </c>
      <c r="AA62" s="220">
        <v>363</v>
      </c>
      <c r="AB62" s="126">
        <f t="shared" si="5"/>
        <v>0.2129032258064516</v>
      </c>
      <c r="AC62" s="243">
        <v>826</v>
      </c>
      <c r="AD62" s="223">
        <v>2</v>
      </c>
      <c r="AE62" s="224">
        <v>202</v>
      </c>
      <c r="AF62" s="220">
        <v>204</v>
      </c>
      <c r="AG62" s="171">
        <f t="shared" si="6"/>
        <v>0.24697336561743341</v>
      </c>
      <c r="AH62" s="242">
        <v>279</v>
      </c>
      <c r="AI62" s="223">
        <v>0</v>
      </c>
      <c r="AJ62" s="224">
        <v>91</v>
      </c>
      <c r="AK62" s="220">
        <v>91</v>
      </c>
      <c r="AL62" s="171">
        <f t="shared" si="19"/>
        <v>0.32616487455197135</v>
      </c>
      <c r="AM62" s="242">
        <f t="shared" si="7"/>
        <v>8838</v>
      </c>
      <c r="AN62" s="223">
        <f t="shared" si="8"/>
        <v>79</v>
      </c>
      <c r="AO62" s="222">
        <f t="shared" si="9"/>
        <v>1428</v>
      </c>
      <c r="AP62" s="220">
        <f t="shared" si="10"/>
        <v>1468</v>
      </c>
      <c r="AQ62" s="171">
        <f t="shared" si="11"/>
        <v>0.16610092781172212</v>
      </c>
      <c r="AR62" s="132">
        <f t="shared" si="12"/>
        <v>9.5367847411444145E-3</v>
      </c>
      <c r="AS62" s="132">
        <f t="shared" si="13"/>
        <v>1.8392370572207085E-2</v>
      </c>
      <c r="AT62" s="132">
        <f t="shared" si="14"/>
        <v>0.25272479564032696</v>
      </c>
      <c r="AU62" s="132">
        <f t="shared" si="15"/>
        <v>0.27111716621253407</v>
      </c>
      <c r="AV62" s="132">
        <f t="shared" si="16"/>
        <v>0.24727520435967301</v>
      </c>
      <c r="AW62" s="132">
        <f t="shared" si="17"/>
        <v>0.13896457765667575</v>
      </c>
      <c r="AX62" s="132">
        <f t="shared" si="18"/>
        <v>6.1989100817438691E-2</v>
      </c>
      <c r="AY62" s="241"/>
    </row>
    <row r="63" spans="2:51" ht="13.5" customHeight="1">
      <c r="B63" s="237">
        <v>58</v>
      </c>
      <c r="C63" s="238" t="s">
        <v>30</v>
      </c>
      <c r="D63" s="242">
        <v>23</v>
      </c>
      <c r="E63" s="223">
        <v>0</v>
      </c>
      <c r="F63" s="224">
        <v>4</v>
      </c>
      <c r="G63" s="220">
        <v>4</v>
      </c>
      <c r="H63" s="171">
        <f t="shared" si="1"/>
        <v>0.17391304347826086</v>
      </c>
      <c r="I63" s="242">
        <v>48</v>
      </c>
      <c r="J63" s="223">
        <v>1</v>
      </c>
      <c r="K63" s="224">
        <v>12</v>
      </c>
      <c r="L63" s="220">
        <v>13</v>
      </c>
      <c r="M63" s="171">
        <f t="shared" si="2"/>
        <v>0.27083333333333331</v>
      </c>
      <c r="N63" s="242">
        <v>4015</v>
      </c>
      <c r="O63" s="223">
        <v>35</v>
      </c>
      <c r="P63" s="224">
        <v>430</v>
      </c>
      <c r="Q63" s="220">
        <v>447</v>
      </c>
      <c r="R63" s="171">
        <f t="shared" si="3"/>
        <v>0.11133250311332503</v>
      </c>
      <c r="S63" s="242">
        <v>2962</v>
      </c>
      <c r="T63" s="223">
        <v>19</v>
      </c>
      <c r="U63" s="224">
        <v>393</v>
      </c>
      <c r="V63" s="220">
        <v>402</v>
      </c>
      <c r="W63" s="171">
        <f t="shared" si="4"/>
        <v>0.13571910871033085</v>
      </c>
      <c r="X63" s="242">
        <v>1925</v>
      </c>
      <c r="Y63" s="223">
        <v>10</v>
      </c>
      <c r="Z63" s="224">
        <v>369</v>
      </c>
      <c r="AA63" s="220">
        <v>376</v>
      </c>
      <c r="AB63" s="126">
        <f t="shared" si="5"/>
        <v>0.19532467532467532</v>
      </c>
      <c r="AC63" s="243">
        <v>945</v>
      </c>
      <c r="AD63" s="223">
        <v>3</v>
      </c>
      <c r="AE63" s="224">
        <v>175</v>
      </c>
      <c r="AF63" s="220">
        <v>177</v>
      </c>
      <c r="AG63" s="171">
        <f t="shared" si="6"/>
        <v>0.1873015873015873</v>
      </c>
      <c r="AH63" s="242">
        <v>340</v>
      </c>
      <c r="AI63" s="223">
        <v>1</v>
      </c>
      <c r="AJ63" s="224">
        <v>73</v>
      </c>
      <c r="AK63" s="220">
        <v>74</v>
      </c>
      <c r="AL63" s="171">
        <f t="shared" si="19"/>
        <v>0.21764705882352942</v>
      </c>
      <c r="AM63" s="242">
        <f t="shared" si="7"/>
        <v>10258</v>
      </c>
      <c r="AN63" s="223">
        <f t="shared" si="8"/>
        <v>69</v>
      </c>
      <c r="AO63" s="222">
        <f t="shared" si="9"/>
        <v>1456</v>
      </c>
      <c r="AP63" s="220">
        <f t="shared" si="10"/>
        <v>1493</v>
      </c>
      <c r="AQ63" s="171">
        <f t="shared" si="11"/>
        <v>0.14554494053421721</v>
      </c>
      <c r="AR63" s="132">
        <f t="shared" si="12"/>
        <v>2.6791694574681848E-3</v>
      </c>
      <c r="AS63" s="132">
        <f t="shared" si="13"/>
        <v>8.7073007367716015E-3</v>
      </c>
      <c r="AT63" s="132">
        <f t="shared" si="14"/>
        <v>0.29939718687206968</v>
      </c>
      <c r="AU63" s="132">
        <f t="shared" si="15"/>
        <v>0.26925653047555259</v>
      </c>
      <c r="AV63" s="132">
        <f t="shared" si="16"/>
        <v>0.25184192900200936</v>
      </c>
      <c r="AW63" s="132">
        <f t="shared" si="17"/>
        <v>0.11855324849296718</v>
      </c>
      <c r="AX63" s="132">
        <f t="shared" si="18"/>
        <v>4.9564634963161422E-2</v>
      </c>
      <c r="AY63" s="241"/>
    </row>
    <row r="64" spans="2:51" ht="13.5" customHeight="1">
      <c r="B64" s="237">
        <v>59</v>
      </c>
      <c r="C64" s="238" t="s">
        <v>24</v>
      </c>
      <c r="D64" s="242">
        <v>57</v>
      </c>
      <c r="E64" s="223">
        <v>2</v>
      </c>
      <c r="F64" s="224">
        <v>10</v>
      </c>
      <c r="G64" s="220">
        <v>12</v>
      </c>
      <c r="H64" s="171">
        <f t="shared" si="1"/>
        <v>0.21052631578947367</v>
      </c>
      <c r="I64" s="242">
        <v>138</v>
      </c>
      <c r="J64" s="223">
        <v>3</v>
      </c>
      <c r="K64" s="224">
        <v>23</v>
      </c>
      <c r="L64" s="220">
        <v>24</v>
      </c>
      <c r="M64" s="171">
        <f t="shared" si="2"/>
        <v>0.17391304347826086</v>
      </c>
      <c r="N64" s="242">
        <v>30523</v>
      </c>
      <c r="O64" s="223">
        <v>367</v>
      </c>
      <c r="P64" s="224">
        <v>3433</v>
      </c>
      <c r="Q64" s="220">
        <v>3639</v>
      </c>
      <c r="R64" s="171">
        <f t="shared" si="3"/>
        <v>0.11922157061887757</v>
      </c>
      <c r="S64" s="242">
        <v>22111</v>
      </c>
      <c r="T64" s="223">
        <v>242</v>
      </c>
      <c r="U64" s="224">
        <v>3341</v>
      </c>
      <c r="V64" s="220">
        <v>3477</v>
      </c>
      <c r="W64" s="171">
        <f t="shared" si="4"/>
        <v>0.15725204649269595</v>
      </c>
      <c r="X64" s="242">
        <v>13076</v>
      </c>
      <c r="Y64" s="223">
        <v>86</v>
      </c>
      <c r="Z64" s="224">
        <v>2545</v>
      </c>
      <c r="AA64" s="220">
        <v>2591</v>
      </c>
      <c r="AB64" s="126">
        <f t="shared" si="5"/>
        <v>0.19814928112572652</v>
      </c>
      <c r="AC64" s="243">
        <v>5610</v>
      </c>
      <c r="AD64" s="223">
        <v>21</v>
      </c>
      <c r="AE64" s="224">
        <v>1284</v>
      </c>
      <c r="AF64" s="220">
        <v>1301</v>
      </c>
      <c r="AG64" s="171">
        <f t="shared" si="6"/>
        <v>0.23190730837789661</v>
      </c>
      <c r="AH64" s="242">
        <v>2000</v>
      </c>
      <c r="AI64" s="223">
        <v>2</v>
      </c>
      <c r="AJ64" s="224">
        <v>473</v>
      </c>
      <c r="AK64" s="220">
        <v>474</v>
      </c>
      <c r="AL64" s="171">
        <f t="shared" si="19"/>
        <v>0.23699999999999999</v>
      </c>
      <c r="AM64" s="242">
        <f t="shared" si="7"/>
        <v>73515</v>
      </c>
      <c r="AN64" s="223">
        <f t="shared" si="8"/>
        <v>723</v>
      </c>
      <c r="AO64" s="222">
        <f t="shared" si="9"/>
        <v>11109</v>
      </c>
      <c r="AP64" s="220">
        <f t="shared" si="10"/>
        <v>11518</v>
      </c>
      <c r="AQ64" s="171">
        <f t="shared" si="11"/>
        <v>0.15667550839964633</v>
      </c>
      <c r="AR64" s="132">
        <f t="shared" si="12"/>
        <v>1.0418475429762111E-3</v>
      </c>
      <c r="AS64" s="132">
        <f t="shared" si="13"/>
        <v>2.0836950859524223E-3</v>
      </c>
      <c r="AT64" s="132">
        <f t="shared" si="14"/>
        <v>0.31594026740753606</v>
      </c>
      <c r="AU64" s="132">
        <f t="shared" si="15"/>
        <v>0.30187532557735719</v>
      </c>
      <c r="AV64" s="132">
        <f t="shared" si="16"/>
        <v>0.22495224865428026</v>
      </c>
      <c r="AW64" s="132">
        <f t="shared" si="17"/>
        <v>0.11295363778433756</v>
      </c>
      <c r="AX64" s="132">
        <f t="shared" si="18"/>
        <v>4.1152977947560343E-2</v>
      </c>
      <c r="AY64" s="241"/>
    </row>
    <row r="65" spans="2:51" ht="13.5" customHeight="1">
      <c r="B65" s="237">
        <v>60</v>
      </c>
      <c r="C65" s="238" t="s">
        <v>51</v>
      </c>
      <c r="D65" s="242">
        <v>33</v>
      </c>
      <c r="E65" s="223">
        <v>0</v>
      </c>
      <c r="F65" s="224">
        <v>4</v>
      </c>
      <c r="G65" s="220">
        <v>4</v>
      </c>
      <c r="H65" s="171">
        <f t="shared" si="1"/>
        <v>0.12121212121212122</v>
      </c>
      <c r="I65" s="242">
        <v>72</v>
      </c>
      <c r="J65" s="223">
        <v>3</v>
      </c>
      <c r="K65" s="224">
        <v>20</v>
      </c>
      <c r="L65" s="220">
        <v>23</v>
      </c>
      <c r="M65" s="171">
        <f t="shared" si="2"/>
        <v>0.31944444444444442</v>
      </c>
      <c r="N65" s="242">
        <v>4003</v>
      </c>
      <c r="O65" s="223">
        <v>33</v>
      </c>
      <c r="P65" s="224">
        <v>438</v>
      </c>
      <c r="Q65" s="220">
        <v>449</v>
      </c>
      <c r="R65" s="171">
        <f t="shared" si="3"/>
        <v>0.11216587559330501</v>
      </c>
      <c r="S65" s="242">
        <v>2721</v>
      </c>
      <c r="T65" s="223">
        <v>20</v>
      </c>
      <c r="U65" s="224">
        <v>401</v>
      </c>
      <c r="V65" s="220">
        <v>413</v>
      </c>
      <c r="W65" s="171">
        <f t="shared" si="4"/>
        <v>0.1517824329290702</v>
      </c>
      <c r="X65" s="242">
        <v>1659</v>
      </c>
      <c r="Y65" s="223">
        <v>13</v>
      </c>
      <c r="Z65" s="224">
        <v>351</v>
      </c>
      <c r="AA65" s="220">
        <v>356</v>
      </c>
      <c r="AB65" s="126">
        <f t="shared" si="5"/>
        <v>0.21458710066305003</v>
      </c>
      <c r="AC65" s="243">
        <v>748</v>
      </c>
      <c r="AD65" s="223">
        <v>3</v>
      </c>
      <c r="AE65" s="224">
        <v>177</v>
      </c>
      <c r="AF65" s="220">
        <v>177</v>
      </c>
      <c r="AG65" s="171">
        <f t="shared" si="6"/>
        <v>0.23663101604278075</v>
      </c>
      <c r="AH65" s="242">
        <v>240</v>
      </c>
      <c r="AI65" s="223">
        <v>0</v>
      </c>
      <c r="AJ65" s="224">
        <v>62</v>
      </c>
      <c r="AK65" s="220">
        <v>62</v>
      </c>
      <c r="AL65" s="171">
        <f t="shared" si="19"/>
        <v>0.25833333333333336</v>
      </c>
      <c r="AM65" s="242">
        <f t="shared" si="7"/>
        <v>9476</v>
      </c>
      <c r="AN65" s="223">
        <f t="shared" si="8"/>
        <v>72</v>
      </c>
      <c r="AO65" s="222">
        <f t="shared" si="9"/>
        <v>1453</v>
      </c>
      <c r="AP65" s="220">
        <f t="shared" si="10"/>
        <v>1484</v>
      </c>
      <c r="AQ65" s="171">
        <f t="shared" si="11"/>
        <v>0.15660616293794849</v>
      </c>
      <c r="AR65" s="132">
        <f t="shared" si="12"/>
        <v>2.6954177897574125E-3</v>
      </c>
      <c r="AS65" s="132">
        <f t="shared" si="13"/>
        <v>1.5498652291105121E-2</v>
      </c>
      <c r="AT65" s="132">
        <f t="shared" si="14"/>
        <v>0.30256064690026951</v>
      </c>
      <c r="AU65" s="132">
        <f t="shared" si="15"/>
        <v>0.27830188679245282</v>
      </c>
      <c r="AV65" s="132">
        <f t="shared" si="16"/>
        <v>0.23989218328840969</v>
      </c>
      <c r="AW65" s="132">
        <f t="shared" si="17"/>
        <v>0.1192722371967655</v>
      </c>
      <c r="AX65" s="132">
        <f t="shared" si="18"/>
        <v>4.1778975741239892E-2</v>
      </c>
      <c r="AY65" s="241"/>
    </row>
    <row r="66" spans="2:51" ht="13.5" customHeight="1">
      <c r="B66" s="237">
        <v>61</v>
      </c>
      <c r="C66" s="238" t="s">
        <v>19</v>
      </c>
      <c r="D66" s="242">
        <v>3</v>
      </c>
      <c r="E66" s="223">
        <v>0</v>
      </c>
      <c r="F66" s="224">
        <v>2</v>
      </c>
      <c r="G66" s="220">
        <v>2</v>
      </c>
      <c r="H66" s="171">
        <f t="shared" si="1"/>
        <v>0.66666666666666663</v>
      </c>
      <c r="I66" s="242">
        <v>27</v>
      </c>
      <c r="J66" s="223">
        <v>1</v>
      </c>
      <c r="K66" s="224">
        <v>2</v>
      </c>
      <c r="L66" s="220">
        <v>3</v>
      </c>
      <c r="M66" s="171">
        <f t="shared" si="2"/>
        <v>0.1111111111111111</v>
      </c>
      <c r="N66" s="242">
        <v>3648</v>
      </c>
      <c r="O66" s="223">
        <v>33</v>
      </c>
      <c r="P66" s="224">
        <v>437</v>
      </c>
      <c r="Q66" s="220">
        <v>451</v>
      </c>
      <c r="R66" s="171">
        <f t="shared" si="3"/>
        <v>0.12362938596491228</v>
      </c>
      <c r="S66" s="242">
        <v>2395</v>
      </c>
      <c r="T66" s="223">
        <v>22</v>
      </c>
      <c r="U66" s="224">
        <v>395</v>
      </c>
      <c r="V66" s="220">
        <v>408</v>
      </c>
      <c r="W66" s="171">
        <f t="shared" si="4"/>
        <v>0.17035490605427975</v>
      </c>
      <c r="X66" s="242">
        <v>1290</v>
      </c>
      <c r="Y66" s="223">
        <v>11</v>
      </c>
      <c r="Z66" s="224">
        <v>258</v>
      </c>
      <c r="AA66" s="220">
        <v>264</v>
      </c>
      <c r="AB66" s="126">
        <f t="shared" si="5"/>
        <v>0.20465116279069767</v>
      </c>
      <c r="AC66" s="243">
        <v>569</v>
      </c>
      <c r="AD66" s="223">
        <v>5</v>
      </c>
      <c r="AE66" s="224">
        <v>127</v>
      </c>
      <c r="AF66" s="220">
        <v>130</v>
      </c>
      <c r="AG66" s="171">
        <f t="shared" si="6"/>
        <v>0.22847100175746923</v>
      </c>
      <c r="AH66" s="242">
        <v>212</v>
      </c>
      <c r="AI66" s="223">
        <v>0</v>
      </c>
      <c r="AJ66" s="224">
        <v>58</v>
      </c>
      <c r="AK66" s="220">
        <v>58</v>
      </c>
      <c r="AL66" s="171">
        <f t="shared" si="19"/>
        <v>0.27358490566037735</v>
      </c>
      <c r="AM66" s="242">
        <f t="shared" si="7"/>
        <v>8144</v>
      </c>
      <c r="AN66" s="223">
        <f t="shared" si="8"/>
        <v>72</v>
      </c>
      <c r="AO66" s="222">
        <f t="shared" si="9"/>
        <v>1279</v>
      </c>
      <c r="AP66" s="220">
        <f t="shared" si="10"/>
        <v>1316</v>
      </c>
      <c r="AQ66" s="171">
        <f t="shared" si="11"/>
        <v>0.16159135559921414</v>
      </c>
      <c r="AR66" s="132">
        <f t="shared" si="12"/>
        <v>1.5197568389057751E-3</v>
      </c>
      <c r="AS66" s="132">
        <f t="shared" si="13"/>
        <v>2.2796352583586625E-3</v>
      </c>
      <c r="AT66" s="132">
        <f t="shared" si="14"/>
        <v>0.34270516717325228</v>
      </c>
      <c r="AU66" s="132">
        <f t="shared" si="15"/>
        <v>0.3100303951367781</v>
      </c>
      <c r="AV66" s="132">
        <f t="shared" si="16"/>
        <v>0.20060790273556231</v>
      </c>
      <c r="AW66" s="132">
        <f t="shared" si="17"/>
        <v>9.878419452887538E-2</v>
      </c>
      <c r="AX66" s="132">
        <f t="shared" si="18"/>
        <v>4.4072948328267476E-2</v>
      </c>
      <c r="AY66" s="241"/>
    </row>
    <row r="67" spans="2:51" ht="13.5" customHeight="1">
      <c r="B67" s="237">
        <v>62</v>
      </c>
      <c r="C67" s="238" t="s">
        <v>20</v>
      </c>
      <c r="D67" s="242">
        <v>25</v>
      </c>
      <c r="E67" s="223">
        <v>0</v>
      </c>
      <c r="F67" s="224">
        <v>3</v>
      </c>
      <c r="G67" s="220">
        <v>3</v>
      </c>
      <c r="H67" s="171">
        <f t="shared" si="1"/>
        <v>0.12</v>
      </c>
      <c r="I67" s="242">
        <v>69</v>
      </c>
      <c r="J67" s="223">
        <v>3</v>
      </c>
      <c r="K67" s="224">
        <v>14</v>
      </c>
      <c r="L67" s="220">
        <v>14</v>
      </c>
      <c r="M67" s="171">
        <f t="shared" si="2"/>
        <v>0.20289855072463769</v>
      </c>
      <c r="N67" s="242">
        <v>5294</v>
      </c>
      <c r="O67" s="223">
        <v>63</v>
      </c>
      <c r="P67" s="224">
        <v>558</v>
      </c>
      <c r="Q67" s="220">
        <v>595</v>
      </c>
      <c r="R67" s="171">
        <f t="shared" si="3"/>
        <v>0.11239138647525501</v>
      </c>
      <c r="S67" s="242">
        <v>3622</v>
      </c>
      <c r="T67" s="223">
        <v>43</v>
      </c>
      <c r="U67" s="224">
        <v>518</v>
      </c>
      <c r="V67" s="220">
        <v>545</v>
      </c>
      <c r="W67" s="171">
        <f t="shared" si="4"/>
        <v>0.15046935394809496</v>
      </c>
      <c r="X67" s="242">
        <v>1850</v>
      </c>
      <c r="Y67" s="223">
        <v>10</v>
      </c>
      <c r="Z67" s="224">
        <v>321</v>
      </c>
      <c r="AA67" s="220">
        <v>328</v>
      </c>
      <c r="AB67" s="126">
        <f t="shared" si="5"/>
        <v>0.17729729729729729</v>
      </c>
      <c r="AC67" s="243">
        <v>896</v>
      </c>
      <c r="AD67" s="223">
        <v>4</v>
      </c>
      <c r="AE67" s="224">
        <v>189</v>
      </c>
      <c r="AF67" s="220">
        <v>192</v>
      </c>
      <c r="AG67" s="171">
        <f t="shared" si="6"/>
        <v>0.21428571428571427</v>
      </c>
      <c r="AH67" s="242">
        <v>334</v>
      </c>
      <c r="AI67" s="223">
        <v>0</v>
      </c>
      <c r="AJ67" s="224">
        <v>69</v>
      </c>
      <c r="AK67" s="220">
        <v>69</v>
      </c>
      <c r="AL67" s="171">
        <f t="shared" si="19"/>
        <v>0.20658682634730538</v>
      </c>
      <c r="AM67" s="242">
        <f t="shared" si="7"/>
        <v>12090</v>
      </c>
      <c r="AN67" s="223">
        <f t="shared" si="8"/>
        <v>123</v>
      </c>
      <c r="AO67" s="222">
        <f t="shared" si="9"/>
        <v>1672</v>
      </c>
      <c r="AP67" s="220">
        <f t="shared" si="10"/>
        <v>1746</v>
      </c>
      <c r="AQ67" s="171">
        <f t="shared" si="11"/>
        <v>0.14441687344913151</v>
      </c>
      <c r="AR67" s="132">
        <f t="shared" si="12"/>
        <v>1.718213058419244E-3</v>
      </c>
      <c r="AS67" s="132">
        <f t="shared" si="13"/>
        <v>8.0183276059564712E-3</v>
      </c>
      <c r="AT67" s="132">
        <f t="shared" si="14"/>
        <v>0.34077892325315007</v>
      </c>
      <c r="AU67" s="132">
        <f t="shared" si="15"/>
        <v>0.31214203894616266</v>
      </c>
      <c r="AV67" s="132">
        <f t="shared" si="16"/>
        <v>0.18785796105383734</v>
      </c>
      <c r="AW67" s="132">
        <f t="shared" si="17"/>
        <v>0.10996563573883161</v>
      </c>
      <c r="AX67" s="132">
        <f t="shared" si="18"/>
        <v>3.951890034364261E-2</v>
      </c>
      <c r="AY67" s="241"/>
    </row>
    <row r="68" spans="2:51" ht="13.5" customHeight="1">
      <c r="B68" s="237">
        <v>63</v>
      </c>
      <c r="C68" s="238" t="s">
        <v>31</v>
      </c>
      <c r="D68" s="242">
        <v>7</v>
      </c>
      <c r="E68" s="223">
        <v>0</v>
      </c>
      <c r="F68" s="224">
        <v>2</v>
      </c>
      <c r="G68" s="220">
        <v>2</v>
      </c>
      <c r="H68" s="171">
        <f t="shared" si="1"/>
        <v>0.2857142857142857</v>
      </c>
      <c r="I68" s="242">
        <v>18</v>
      </c>
      <c r="J68" s="223">
        <v>1</v>
      </c>
      <c r="K68" s="224">
        <v>2</v>
      </c>
      <c r="L68" s="220">
        <v>3</v>
      </c>
      <c r="M68" s="171">
        <f t="shared" si="2"/>
        <v>0.16666666666666666</v>
      </c>
      <c r="N68" s="242">
        <v>3613</v>
      </c>
      <c r="O68" s="223">
        <v>36</v>
      </c>
      <c r="P68" s="224">
        <v>348</v>
      </c>
      <c r="Q68" s="220">
        <v>372</v>
      </c>
      <c r="R68" s="171">
        <f t="shared" si="3"/>
        <v>0.10296152781621921</v>
      </c>
      <c r="S68" s="242">
        <v>2538</v>
      </c>
      <c r="T68" s="223">
        <v>25</v>
      </c>
      <c r="U68" s="224">
        <v>374</v>
      </c>
      <c r="V68" s="220">
        <v>390</v>
      </c>
      <c r="W68" s="171">
        <f t="shared" si="4"/>
        <v>0.15366430260047281</v>
      </c>
      <c r="X68" s="242">
        <v>1617</v>
      </c>
      <c r="Y68" s="223">
        <v>14</v>
      </c>
      <c r="Z68" s="224">
        <v>296</v>
      </c>
      <c r="AA68" s="220">
        <v>305</v>
      </c>
      <c r="AB68" s="126">
        <f t="shared" si="5"/>
        <v>0.1886209029066172</v>
      </c>
      <c r="AC68" s="243">
        <v>796</v>
      </c>
      <c r="AD68" s="223">
        <v>4</v>
      </c>
      <c r="AE68" s="224">
        <v>181</v>
      </c>
      <c r="AF68" s="220">
        <v>185</v>
      </c>
      <c r="AG68" s="171">
        <f t="shared" si="6"/>
        <v>0.23241206030150754</v>
      </c>
      <c r="AH68" s="242">
        <v>267</v>
      </c>
      <c r="AI68" s="223">
        <v>0</v>
      </c>
      <c r="AJ68" s="224">
        <v>75</v>
      </c>
      <c r="AK68" s="220">
        <v>75</v>
      </c>
      <c r="AL68" s="171">
        <f t="shared" si="19"/>
        <v>0.2808988764044944</v>
      </c>
      <c r="AM68" s="242">
        <f t="shared" si="7"/>
        <v>8856</v>
      </c>
      <c r="AN68" s="223">
        <f t="shared" si="8"/>
        <v>80</v>
      </c>
      <c r="AO68" s="222">
        <f t="shared" si="9"/>
        <v>1278</v>
      </c>
      <c r="AP68" s="220">
        <f t="shared" si="10"/>
        <v>1332</v>
      </c>
      <c r="AQ68" s="171">
        <f t="shared" si="11"/>
        <v>0.15040650406504066</v>
      </c>
      <c r="AR68" s="132">
        <f t="shared" si="12"/>
        <v>1.5015015015015015E-3</v>
      </c>
      <c r="AS68" s="132">
        <f t="shared" si="13"/>
        <v>2.2522522522522522E-3</v>
      </c>
      <c r="AT68" s="132">
        <f t="shared" si="14"/>
        <v>0.27927927927927926</v>
      </c>
      <c r="AU68" s="132">
        <f t="shared" si="15"/>
        <v>0.2927927927927928</v>
      </c>
      <c r="AV68" s="132">
        <f t="shared" si="16"/>
        <v>0.22897897897897898</v>
      </c>
      <c r="AW68" s="132">
        <f t="shared" si="17"/>
        <v>0.1388888888888889</v>
      </c>
      <c r="AX68" s="132">
        <f t="shared" si="18"/>
        <v>5.6306306306306307E-2</v>
      </c>
      <c r="AY68" s="241"/>
    </row>
    <row r="69" spans="2:51" ht="13.5" customHeight="1">
      <c r="B69" s="237">
        <v>64</v>
      </c>
      <c r="C69" s="238" t="s">
        <v>52</v>
      </c>
      <c r="D69" s="242">
        <v>91</v>
      </c>
      <c r="E69" s="223">
        <v>2</v>
      </c>
      <c r="F69" s="224">
        <v>17</v>
      </c>
      <c r="G69" s="220">
        <v>18</v>
      </c>
      <c r="H69" s="171">
        <f t="shared" si="1"/>
        <v>0.19780219780219779</v>
      </c>
      <c r="I69" s="242">
        <v>124</v>
      </c>
      <c r="J69" s="223">
        <v>3</v>
      </c>
      <c r="K69" s="224">
        <v>29</v>
      </c>
      <c r="L69" s="220">
        <v>29</v>
      </c>
      <c r="M69" s="171">
        <f t="shared" si="2"/>
        <v>0.23387096774193547</v>
      </c>
      <c r="N69" s="242">
        <v>4017</v>
      </c>
      <c r="O69" s="223">
        <v>48</v>
      </c>
      <c r="P69" s="224">
        <v>461</v>
      </c>
      <c r="Q69" s="220">
        <v>483</v>
      </c>
      <c r="R69" s="171">
        <f t="shared" si="3"/>
        <v>0.12023898431665422</v>
      </c>
      <c r="S69" s="242">
        <v>2514</v>
      </c>
      <c r="T69" s="223">
        <v>26</v>
      </c>
      <c r="U69" s="224">
        <v>392</v>
      </c>
      <c r="V69" s="220">
        <v>410</v>
      </c>
      <c r="W69" s="171">
        <f t="shared" si="4"/>
        <v>0.16308671439936356</v>
      </c>
      <c r="X69" s="242">
        <v>1563</v>
      </c>
      <c r="Y69" s="223">
        <v>11</v>
      </c>
      <c r="Z69" s="224">
        <v>313</v>
      </c>
      <c r="AA69" s="220">
        <v>319</v>
      </c>
      <c r="AB69" s="126">
        <f t="shared" si="5"/>
        <v>0.20409468969929623</v>
      </c>
      <c r="AC69" s="243">
        <v>750</v>
      </c>
      <c r="AD69" s="223">
        <v>3</v>
      </c>
      <c r="AE69" s="224">
        <v>180</v>
      </c>
      <c r="AF69" s="220">
        <v>182</v>
      </c>
      <c r="AG69" s="171">
        <f t="shared" si="6"/>
        <v>0.24266666666666667</v>
      </c>
      <c r="AH69" s="242">
        <v>289</v>
      </c>
      <c r="AI69" s="223">
        <v>1</v>
      </c>
      <c r="AJ69" s="224">
        <v>79</v>
      </c>
      <c r="AK69" s="220">
        <v>79</v>
      </c>
      <c r="AL69" s="171">
        <f t="shared" si="19"/>
        <v>0.27335640138408307</v>
      </c>
      <c r="AM69" s="242">
        <f t="shared" si="7"/>
        <v>9348</v>
      </c>
      <c r="AN69" s="223">
        <f t="shared" si="8"/>
        <v>94</v>
      </c>
      <c r="AO69" s="222">
        <f t="shared" si="9"/>
        <v>1471</v>
      </c>
      <c r="AP69" s="220">
        <f t="shared" si="10"/>
        <v>1520</v>
      </c>
      <c r="AQ69" s="171">
        <f t="shared" si="11"/>
        <v>0.16260162601626016</v>
      </c>
      <c r="AR69" s="132">
        <f t="shared" si="12"/>
        <v>1.1842105263157895E-2</v>
      </c>
      <c r="AS69" s="132">
        <f t="shared" si="13"/>
        <v>1.9078947368421053E-2</v>
      </c>
      <c r="AT69" s="132">
        <f t="shared" si="14"/>
        <v>0.31776315789473686</v>
      </c>
      <c r="AU69" s="132">
        <f t="shared" si="15"/>
        <v>0.26973684210526316</v>
      </c>
      <c r="AV69" s="132">
        <f t="shared" si="16"/>
        <v>0.20986842105263157</v>
      </c>
      <c r="AW69" s="132">
        <f t="shared" si="17"/>
        <v>0.11973684210526316</v>
      </c>
      <c r="AX69" s="132">
        <f t="shared" si="18"/>
        <v>5.1973684210526318E-2</v>
      </c>
      <c r="AY69" s="241"/>
    </row>
    <row r="70" spans="2:51" ht="13.5" customHeight="1">
      <c r="B70" s="237">
        <v>65</v>
      </c>
      <c r="C70" s="238" t="s">
        <v>12</v>
      </c>
      <c r="D70" s="242">
        <v>8</v>
      </c>
      <c r="E70" s="223">
        <v>1</v>
      </c>
      <c r="F70" s="224">
        <v>1</v>
      </c>
      <c r="G70" s="220">
        <v>1</v>
      </c>
      <c r="H70" s="171">
        <f t="shared" si="1"/>
        <v>0.125</v>
      </c>
      <c r="I70" s="242">
        <v>24</v>
      </c>
      <c r="J70" s="223">
        <v>1</v>
      </c>
      <c r="K70" s="224">
        <v>6</v>
      </c>
      <c r="L70" s="220">
        <v>7</v>
      </c>
      <c r="M70" s="171">
        <f t="shared" si="2"/>
        <v>0.29166666666666669</v>
      </c>
      <c r="N70" s="242">
        <v>1863</v>
      </c>
      <c r="O70" s="223">
        <v>19</v>
      </c>
      <c r="P70" s="224">
        <v>207</v>
      </c>
      <c r="Q70" s="220">
        <v>218</v>
      </c>
      <c r="R70" s="171">
        <f t="shared" si="3"/>
        <v>0.11701556629092862</v>
      </c>
      <c r="S70" s="242">
        <v>1235</v>
      </c>
      <c r="T70" s="223">
        <v>8</v>
      </c>
      <c r="U70" s="224">
        <v>199</v>
      </c>
      <c r="V70" s="220">
        <v>203</v>
      </c>
      <c r="W70" s="171">
        <f t="shared" si="4"/>
        <v>0.16437246963562754</v>
      </c>
      <c r="X70" s="242">
        <v>810</v>
      </c>
      <c r="Y70" s="223">
        <v>4</v>
      </c>
      <c r="Z70" s="224">
        <v>200</v>
      </c>
      <c r="AA70" s="220">
        <v>200</v>
      </c>
      <c r="AB70" s="126">
        <f t="shared" si="5"/>
        <v>0.24691358024691357</v>
      </c>
      <c r="AC70" s="243">
        <v>403</v>
      </c>
      <c r="AD70" s="223">
        <v>3</v>
      </c>
      <c r="AE70" s="224">
        <v>92</v>
      </c>
      <c r="AF70" s="220">
        <v>95</v>
      </c>
      <c r="AG70" s="171">
        <f t="shared" si="6"/>
        <v>0.23573200992555832</v>
      </c>
      <c r="AH70" s="242">
        <v>168</v>
      </c>
      <c r="AI70" s="223">
        <v>0</v>
      </c>
      <c r="AJ70" s="224">
        <v>56</v>
      </c>
      <c r="AK70" s="220">
        <v>56</v>
      </c>
      <c r="AL70" s="171">
        <f t="shared" si="19"/>
        <v>0.33333333333333331</v>
      </c>
      <c r="AM70" s="242">
        <f t="shared" si="7"/>
        <v>4511</v>
      </c>
      <c r="AN70" s="223">
        <f t="shared" si="8"/>
        <v>36</v>
      </c>
      <c r="AO70" s="222">
        <f t="shared" si="9"/>
        <v>761</v>
      </c>
      <c r="AP70" s="220">
        <f t="shared" si="10"/>
        <v>780</v>
      </c>
      <c r="AQ70" s="171">
        <f t="shared" si="11"/>
        <v>0.1729106628242075</v>
      </c>
      <c r="AR70" s="132">
        <f t="shared" si="12"/>
        <v>1.2820512820512821E-3</v>
      </c>
      <c r="AS70" s="132">
        <f t="shared" si="13"/>
        <v>8.9743589743589737E-3</v>
      </c>
      <c r="AT70" s="132">
        <f t="shared" si="14"/>
        <v>0.27948717948717949</v>
      </c>
      <c r="AU70" s="132">
        <f t="shared" si="15"/>
        <v>0.26025641025641028</v>
      </c>
      <c r="AV70" s="132">
        <f t="shared" si="16"/>
        <v>0.25641025641025639</v>
      </c>
      <c r="AW70" s="132">
        <f t="shared" si="17"/>
        <v>0.12179487179487179</v>
      </c>
      <c r="AX70" s="132">
        <f t="shared" si="18"/>
        <v>7.179487179487179E-2</v>
      </c>
      <c r="AY70" s="241"/>
    </row>
    <row r="71" spans="2:51" ht="13.5" customHeight="1">
      <c r="B71" s="237">
        <v>66</v>
      </c>
      <c r="C71" s="238" t="s">
        <v>6</v>
      </c>
      <c r="D71" s="242">
        <v>7</v>
      </c>
      <c r="E71" s="223">
        <v>0</v>
      </c>
      <c r="F71" s="224">
        <v>1</v>
      </c>
      <c r="G71" s="220">
        <v>1</v>
      </c>
      <c r="H71" s="171">
        <f t="shared" ref="H71:H80" si="20">IFERROR(G71/D71,0)</f>
        <v>0.14285714285714285</v>
      </c>
      <c r="I71" s="242">
        <v>12</v>
      </c>
      <c r="J71" s="223">
        <v>0</v>
      </c>
      <c r="K71" s="224">
        <v>6</v>
      </c>
      <c r="L71" s="220">
        <v>6</v>
      </c>
      <c r="M71" s="171">
        <f t="shared" ref="M71:M80" si="21">IFERROR(L71/I71,0)</f>
        <v>0.5</v>
      </c>
      <c r="N71" s="242">
        <v>1962</v>
      </c>
      <c r="O71" s="223">
        <v>19</v>
      </c>
      <c r="P71" s="224">
        <v>170</v>
      </c>
      <c r="Q71" s="220">
        <v>178</v>
      </c>
      <c r="R71" s="171">
        <f t="shared" ref="R71:R80" si="22">IFERROR(Q71/N71,0)</f>
        <v>9.0723751274209993E-2</v>
      </c>
      <c r="S71" s="242">
        <v>1244</v>
      </c>
      <c r="T71" s="223">
        <v>7</v>
      </c>
      <c r="U71" s="224">
        <v>169</v>
      </c>
      <c r="V71" s="220">
        <v>172</v>
      </c>
      <c r="W71" s="171">
        <f t="shared" ref="W71:W80" si="23">IFERROR(V71/S71,0)</f>
        <v>0.13826366559485531</v>
      </c>
      <c r="X71" s="242">
        <v>742</v>
      </c>
      <c r="Y71" s="223">
        <v>3</v>
      </c>
      <c r="Z71" s="224">
        <v>135</v>
      </c>
      <c r="AA71" s="220">
        <v>138</v>
      </c>
      <c r="AB71" s="126">
        <f t="shared" ref="AB71:AB80" si="24">IFERROR(AA71/X71,0)</f>
        <v>0.18598382749326145</v>
      </c>
      <c r="AC71" s="243">
        <v>430</v>
      </c>
      <c r="AD71" s="223">
        <v>0</v>
      </c>
      <c r="AE71" s="224">
        <v>104</v>
      </c>
      <c r="AF71" s="220">
        <v>104</v>
      </c>
      <c r="AG71" s="171">
        <f t="shared" ref="AG71:AG80" si="25">IFERROR(AF71/AC71,0)</f>
        <v>0.24186046511627907</v>
      </c>
      <c r="AH71" s="242">
        <v>172</v>
      </c>
      <c r="AI71" s="223">
        <v>0</v>
      </c>
      <c r="AJ71" s="224">
        <v>43</v>
      </c>
      <c r="AK71" s="220">
        <v>43</v>
      </c>
      <c r="AL71" s="171">
        <f t="shared" ref="AL71:AL80" si="26">IFERROR(AK71/AH71,0)</f>
        <v>0.25</v>
      </c>
      <c r="AM71" s="242">
        <f t="shared" ref="AM71:AM79" si="27">SUM(D71,I71,N71,S71,X71,AC71,AH71)</f>
        <v>4569</v>
      </c>
      <c r="AN71" s="223">
        <f t="shared" ref="AN71:AN79" si="28">SUM(E71,J71,O71,T71,Y71,AD71,AI71)</f>
        <v>29</v>
      </c>
      <c r="AO71" s="222">
        <f t="shared" ref="AO71:AO79" si="29">SUM(F71,K71,P71,U71,Z71,AE71,AJ71)</f>
        <v>628</v>
      </c>
      <c r="AP71" s="220">
        <f t="shared" ref="AP71:AP79" si="30">SUM(G71,L71,Q71,V71,AA71,AF71,AK71)</f>
        <v>642</v>
      </c>
      <c r="AQ71" s="171">
        <f t="shared" ref="AQ71:AQ80" si="31">IFERROR(AP71/AM71,0)</f>
        <v>0.14051214707813525</v>
      </c>
      <c r="AR71" s="132">
        <f t="shared" ref="AR71:AR79" si="32">IFERROR(G71/$AP71,0)</f>
        <v>1.557632398753894E-3</v>
      </c>
      <c r="AS71" s="132">
        <f t="shared" ref="AS71:AS79" si="33">IFERROR(L71/$AP71,0)</f>
        <v>9.3457943925233638E-3</v>
      </c>
      <c r="AT71" s="132">
        <f t="shared" ref="AT71:AT79" si="34">IFERROR(Q71/$AP71,0)</f>
        <v>0.27725856697819312</v>
      </c>
      <c r="AU71" s="132">
        <f t="shared" ref="AU71:AU79" si="35">IFERROR(V71/$AP71,0)</f>
        <v>0.26791277258566976</v>
      </c>
      <c r="AV71" s="132">
        <f t="shared" ref="AV71:AV79" si="36">IFERROR(AA71/$AP71,0)</f>
        <v>0.21495327102803738</v>
      </c>
      <c r="AW71" s="132">
        <f t="shared" ref="AW71:AW79" si="37">IFERROR(AF71/$AP71,0)</f>
        <v>0.16199376947040497</v>
      </c>
      <c r="AX71" s="132">
        <f t="shared" ref="AX71:AX79" si="38">IFERROR(AK71/$AP71,0)</f>
        <v>6.6978193146417439E-2</v>
      </c>
      <c r="AY71" s="241"/>
    </row>
    <row r="72" spans="2:51" ht="13.5" customHeight="1">
      <c r="B72" s="237">
        <v>67</v>
      </c>
      <c r="C72" s="238" t="s">
        <v>7</v>
      </c>
      <c r="D72" s="242">
        <v>27</v>
      </c>
      <c r="E72" s="223">
        <v>0</v>
      </c>
      <c r="F72" s="224">
        <v>3</v>
      </c>
      <c r="G72" s="220">
        <v>3</v>
      </c>
      <c r="H72" s="171">
        <f t="shared" si="20"/>
        <v>0.1111111111111111</v>
      </c>
      <c r="I72" s="242">
        <v>35</v>
      </c>
      <c r="J72" s="223">
        <v>0</v>
      </c>
      <c r="K72" s="224">
        <v>7</v>
      </c>
      <c r="L72" s="220">
        <v>7</v>
      </c>
      <c r="M72" s="171">
        <f t="shared" si="21"/>
        <v>0.2</v>
      </c>
      <c r="N72" s="242">
        <v>742</v>
      </c>
      <c r="O72" s="223">
        <v>6</v>
      </c>
      <c r="P72" s="224">
        <v>78</v>
      </c>
      <c r="Q72" s="220">
        <v>81</v>
      </c>
      <c r="R72" s="171">
        <f t="shared" si="22"/>
        <v>0.1091644204851752</v>
      </c>
      <c r="S72" s="242">
        <v>534</v>
      </c>
      <c r="T72" s="223">
        <v>7</v>
      </c>
      <c r="U72" s="224">
        <v>73</v>
      </c>
      <c r="V72" s="220">
        <v>77</v>
      </c>
      <c r="W72" s="171">
        <f t="shared" si="23"/>
        <v>0.14419475655430711</v>
      </c>
      <c r="X72" s="242">
        <v>394</v>
      </c>
      <c r="Y72" s="223">
        <v>3</v>
      </c>
      <c r="Z72" s="224">
        <v>73</v>
      </c>
      <c r="AA72" s="220">
        <v>75</v>
      </c>
      <c r="AB72" s="126">
        <f t="shared" si="24"/>
        <v>0.19035532994923857</v>
      </c>
      <c r="AC72" s="243">
        <v>256</v>
      </c>
      <c r="AD72" s="223">
        <v>0</v>
      </c>
      <c r="AE72" s="224">
        <v>67</v>
      </c>
      <c r="AF72" s="220">
        <v>67</v>
      </c>
      <c r="AG72" s="171">
        <f t="shared" si="25"/>
        <v>0.26171875</v>
      </c>
      <c r="AH72" s="242">
        <v>94</v>
      </c>
      <c r="AI72" s="223">
        <v>1</v>
      </c>
      <c r="AJ72" s="224">
        <v>27</v>
      </c>
      <c r="AK72" s="220">
        <v>28</v>
      </c>
      <c r="AL72" s="171">
        <f t="shared" si="26"/>
        <v>0.2978723404255319</v>
      </c>
      <c r="AM72" s="242">
        <f t="shared" si="27"/>
        <v>2082</v>
      </c>
      <c r="AN72" s="223">
        <f t="shared" si="28"/>
        <v>17</v>
      </c>
      <c r="AO72" s="222">
        <f t="shared" si="29"/>
        <v>328</v>
      </c>
      <c r="AP72" s="220">
        <f t="shared" si="30"/>
        <v>338</v>
      </c>
      <c r="AQ72" s="171">
        <f t="shared" si="31"/>
        <v>0.16234390009606148</v>
      </c>
      <c r="AR72" s="132">
        <f t="shared" si="32"/>
        <v>8.8757396449704144E-3</v>
      </c>
      <c r="AS72" s="132">
        <f t="shared" si="33"/>
        <v>2.0710059171597635E-2</v>
      </c>
      <c r="AT72" s="132">
        <f t="shared" si="34"/>
        <v>0.23964497041420119</v>
      </c>
      <c r="AU72" s="132">
        <f t="shared" si="35"/>
        <v>0.22781065088757396</v>
      </c>
      <c r="AV72" s="132">
        <f t="shared" si="36"/>
        <v>0.22189349112426035</v>
      </c>
      <c r="AW72" s="132">
        <f t="shared" si="37"/>
        <v>0.19822485207100593</v>
      </c>
      <c r="AX72" s="132">
        <f t="shared" si="38"/>
        <v>8.2840236686390539E-2</v>
      </c>
      <c r="AY72" s="241"/>
    </row>
    <row r="73" spans="2:51" ht="13.5" customHeight="1">
      <c r="B73" s="237">
        <v>68</v>
      </c>
      <c r="C73" s="238" t="s">
        <v>53</v>
      </c>
      <c r="D73" s="242">
        <v>16</v>
      </c>
      <c r="E73" s="223">
        <v>0</v>
      </c>
      <c r="F73" s="224">
        <v>4</v>
      </c>
      <c r="G73" s="220">
        <v>4</v>
      </c>
      <c r="H73" s="171">
        <f t="shared" si="20"/>
        <v>0.25</v>
      </c>
      <c r="I73" s="242">
        <v>41</v>
      </c>
      <c r="J73" s="223">
        <v>1</v>
      </c>
      <c r="K73" s="224">
        <v>6</v>
      </c>
      <c r="L73" s="220">
        <v>7</v>
      </c>
      <c r="M73" s="171">
        <f t="shared" si="21"/>
        <v>0.17073170731707318</v>
      </c>
      <c r="N73" s="242">
        <v>1012</v>
      </c>
      <c r="O73" s="223">
        <v>7</v>
      </c>
      <c r="P73" s="224">
        <v>106</v>
      </c>
      <c r="Q73" s="220">
        <v>111</v>
      </c>
      <c r="R73" s="171">
        <f t="shared" si="22"/>
        <v>0.10968379446640317</v>
      </c>
      <c r="S73" s="242">
        <v>846</v>
      </c>
      <c r="T73" s="223">
        <v>8</v>
      </c>
      <c r="U73" s="224">
        <v>118</v>
      </c>
      <c r="V73" s="220">
        <v>124</v>
      </c>
      <c r="W73" s="171">
        <f t="shared" si="23"/>
        <v>0.14657210401891252</v>
      </c>
      <c r="X73" s="242">
        <v>515</v>
      </c>
      <c r="Y73" s="223">
        <v>4</v>
      </c>
      <c r="Z73" s="224">
        <v>100</v>
      </c>
      <c r="AA73" s="220">
        <v>104</v>
      </c>
      <c r="AB73" s="126">
        <f t="shared" si="24"/>
        <v>0.20194174757281552</v>
      </c>
      <c r="AC73" s="243">
        <v>285</v>
      </c>
      <c r="AD73" s="223">
        <v>3</v>
      </c>
      <c r="AE73" s="224">
        <v>70</v>
      </c>
      <c r="AF73" s="220">
        <v>72</v>
      </c>
      <c r="AG73" s="171">
        <f t="shared" si="25"/>
        <v>0.25263157894736843</v>
      </c>
      <c r="AH73" s="242">
        <v>109</v>
      </c>
      <c r="AI73" s="223">
        <v>0</v>
      </c>
      <c r="AJ73" s="224">
        <v>30</v>
      </c>
      <c r="AK73" s="220">
        <v>30</v>
      </c>
      <c r="AL73" s="171">
        <f t="shared" si="26"/>
        <v>0.27522935779816515</v>
      </c>
      <c r="AM73" s="242">
        <f t="shared" si="27"/>
        <v>2824</v>
      </c>
      <c r="AN73" s="223">
        <f t="shared" si="28"/>
        <v>23</v>
      </c>
      <c r="AO73" s="222">
        <f t="shared" si="29"/>
        <v>434</v>
      </c>
      <c r="AP73" s="220">
        <f t="shared" si="30"/>
        <v>452</v>
      </c>
      <c r="AQ73" s="171">
        <f t="shared" si="31"/>
        <v>0.16005665722379603</v>
      </c>
      <c r="AR73" s="132">
        <f t="shared" si="32"/>
        <v>8.8495575221238937E-3</v>
      </c>
      <c r="AS73" s="132">
        <f t="shared" si="33"/>
        <v>1.5486725663716814E-2</v>
      </c>
      <c r="AT73" s="132">
        <f t="shared" si="34"/>
        <v>0.24557522123893805</v>
      </c>
      <c r="AU73" s="132">
        <f t="shared" si="35"/>
        <v>0.27433628318584069</v>
      </c>
      <c r="AV73" s="132">
        <f t="shared" si="36"/>
        <v>0.23008849557522124</v>
      </c>
      <c r="AW73" s="132">
        <f t="shared" si="37"/>
        <v>0.15929203539823009</v>
      </c>
      <c r="AX73" s="132">
        <f t="shared" si="38"/>
        <v>6.637168141592921E-2</v>
      </c>
      <c r="AY73" s="241"/>
    </row>
    <row r="74" spans="2:51" ht="13.5" customHeight="1">
      <c r="B74" s="237">
        <v>69</v>
      </c>
      <c r="C74" s="238" t="s">
        <v>54</v>
      </c>
      <c r="D74" s="242">
        <v>33</v>
      </c>
      <c r="E74" s="223">
        <v>1</v>
      </c>
      <c r="F74" s="224">
        <v>7</v>
      </c>
      <c r="G74" s="220">
        <v>8</v>
      </c>
      <c r="H74" s="171">
        <f t="shared" si="20"/>
        <v>0.24242424242424243</v>
      </c>
      <c r="I74" s="242">
        <v>42</v>
      </c>
      <c r="J74" s="223">
        <v>1</v>
      </c>
      <c r="K74" s="224">
        <v>6</v>
      </c>
      <c r="L74" s="220">
        <v>7</v>
      </c>
      <c r="M74" s="171">
        <f t="shared" si="21"/>
        <v>0.16666666666666666</v>
      </c>
      <c r="N74" s="242">
        <v>2746</v>
      </c>
      <c r="O74" s="223">
        <v>28</v>
      </c>
      <c r="P74" s="224">
        <v>292</v>
      </c>
      <c r="Q74" s="220">
        <v>311</v>
      </c>
      <c r="R74" s="171">
        <f t="shared" si="22"/>
        <v>0.11325564457392572</v>
      </c>
      <c r="S74" s="242">
        <v>1670</v>
      </c>
      <c r="T74" s="223">
        <v>12</v>
      </c>
      <c r="U74" s="224">
        <v>230</v>
      </c>
      <c r="V74" s="220">
        <v>234</v>
      </c>
      <c r="W74" s="171">
        <f t="shared" si="23"/>
        <v>0.14011976047904193</v>
      </c>
      <c r="X74" s="242">
        <v>988</v>
      </c>
      <c r="Y74" s="223">
        <v>1</v>
      </c>
      <c r="Z74" s="224">
        <v>185</v>
      </c>
      <c r="AA74" s="220">
        <v>186</v>
      </c>
      <c r="AB74" s="126">
        <f t="shared" si="24"/>
        <v>0.18825910931174089</v>
      </c>
      <c r="AC74" s="243">
        <v>553</v>
      </c>
      <c r="AD74" s="223">
        <v>1</v>
      </c>
      <c r="AE74" s="224">
        <v>140</v>
      </c>
      <c r="AF74" s="220">
        <v>141</v>
      </c>
      <c r="AG74" s="171">
        <f t="shared" si="25"/>
        <v>0.25497287522603979</v>
      </c>
      <c r="AH74" s="242">
        <v>193</v>
      </c>
      <c r="AI74" s="223">
        <v>0</v>
      </c>
      <c r="AJ74" s="224">
        <v>51</v>
      </c>
      <c r="AK74" s="220">
        <v>51</v>
      </c>
      <c r="AL74" s="171">
        <f t="shared" si="26"/>
        <v>0.26424870466321243</v>
      </c>
      <c r="AM74" s="242">
        <f t="shared" si="27"/>
        <v>6225</v>
      </c>
      <c r="AN74" s="223">
        <f t="shared" si="28"/>
        <v>44</v>
      </c>
      <c r="AO74" s="222">
        <f t="shared" si="29"/>
        <v>911</v>
      </c>
      <c r="AP74" s="220">
        <f t="shared" si="30"/>
        <v>938</v>
      </c>
      <c r="AQ74" s="171">
        <f t="shared" si="31"/>
        <v>0.15068273092369477</v>
      </c>
      <c r="AR74" s="132">
        <f t="shared" si="32"/>
        <v>8.5287846481876331E-3</v>
      </c>
      <c r="AS74" s="132">
        <f t="shared" si="33"/>
        <v>7.462686567164179E-3</v>
      </c>
      <c r="AT74" s="132">
        <f t="shared" si="34"/>
        <v>0.33155650319829422</v>
      </c>
      <c r="AU74" s="132">
        <f t="shared" si="35"/>
        <v>0.24946695095948826</v>
      </c>
      <c r="AV74" s="132">
        <f t="shared" si="36"/>
        <v>0.19829424307036247</v>
      </c>
      <c r="AW74" s="132">
        <f t="shared" si="37"/>
        <v>0.15031982942430705</v>
      </c>
      <c r="AX74" s="132">
        <f t="shared" si="38"/>
        <v>5.4371002132196165E-2</v>
      </c>
      <c r="AY74" s="241"/>
    </row>
    <row r="75" spans="2:51" ht="13.5" customHeight="1">
      <c r="B75" s="237">
        <v>70</v>
      </c>
      <c r="C75" s="238" t="s">
        <v>55</v>
      </c>
      <c r="D75" s="242">
        <v>3</v>
      </c>
      <c r="E75" s="223">
        <v>0</v>
      </c>
      <c r="F75" s="224">
        <v>0</v>
      </c>
      <c r="G75" s="220">
        <v>0</v>
      </c>
      <c r="H75" s="171">
        <f t="shared" si="20"/>
        <v>0</v>
      </c>
      <c r="I75" s="242">
        <v>5</v>
      </c>
      <c r="J75" s="223">
        <v>0</v>
      </c>
      <c r="K75" s="224">
        <v>2</v>
      </c>
      <c r="L75" s="220">
        <v>2</v>
      </c>
      <c r="M75" s="171">
        <f t="shared" si="21"/>
        <v>0.4</v>
      </c>
      <c r="N75" s="242">
        <v>461</v>
      </c>
      <c r="O75" s="223">
        <v>3</v>
      </c>
      <c r="P75" s="224">
        <v>58</v>
      </c>
      <c r="Q75" s="220">
        <v>60</v>
      </c>
      <c r="R75" s="171">
        <f t="shared" si="22"/>
        <v>0.13015184381778741</v>
      </c>
      <c r="S75" s="242">
        <v>328</v>
      </c>
      <c r="T75" s="223">
        <v>2</v>
      </c>
      <c r="U75" s="224">
        <v>57</v>
      </c>
      <c r="V75" s="220">
        <v>59</v>
      </c>
      <c r="W75" s="171">
        <f t="shared" si="23"/>
        <v>0.1798780487804878</v>
      </c>
      <c r="X75" s="242">
        <v>254</v>
      </c>
      <c r="Y75" s="223">
        <v>2</v>
      </c>
      <c r="Z75" s="224">
        <v>56</v>
      </c>
      <c r="AA75" s="220">
        <v>57</v>
      </c>
      <c r="AB75" s="126">
        <f t="shared" si="24"/>
        <v>0.22440944881889763</v>
      </c>
      <c r="AC75" s="243">
        <v>97</v>
      </c>
      <c r="AD75" s="223">
        <v>0</v>
      </c>
      <c r="AE75" s="224">
        <v>17</v>
      </c>
      <c r="AF75" s="220">
        <v>17</v>
      </c>
      <c r="AG75" s="171">
        <f t="shared" si="25"/>
        <v>0.17525773195876287</v>
      </c>
      <c r="AH75" s="242">
        <v>38</v>
      </c>
      <c r="AI75" s="223">
        <v>0</v>
      </c>
      <c r="AJ75" s="224">
        <v>7</v>
      </c>
      <c r="AK75" s="220">
        <v>7</v>
      </c>
      <c r="AL75" s="171">
        <f t="shared" si="26"/>
        <v>0.18421052631578946</v>
      </c>
      <c r="AM75" s="242">
        <f t="shared" si="27"/>
        <v>1186</v>
      </c>
      <c r="AN75" s="223">
        <f t="shared" si="28"/>
        <v>7</v>
      </c>
      <c r="AO75" s="222">
        <f t="shared" si="29"/>
        <v>197</v>
      </c>
      <c r="AP75" s="220">
        <f t="shared" si="30"/>
        <v>202</v>
      </c>
      <c r="AQ75" s="171">
        <f t="shared" si="31"/>
        <v>0.1703204047217538</v>
      </c>
      <c r="AR75" s="132">
        <f t="shared" si="32"/>
        <v>0</v>
      </c>
      <c r="AS75" s="132">
        <f t="shared" si="33"/>
        <v>9.9009900990099011E-3</v>
      </c>
      <c r="AT75" s="132">
        <f t="shared" si="34"/>
        <v>0.29702970297029702</v>
      </c>
      <c r="AU75" s="132">
        <f t="shared" si="35"/>
        <v>0.29207920792079206</v>
      </c>
      <c r="AV75" s="132">
        <f t="shared" si="36"/>
        <v>0.28217821782178215</v>
      </c>
      <c r="AW75" s="132">
        <f t="shared" si="37"/>
        <v>8.4158415841584164E-2</v>
      </c>
      <c r="AX75" s="132">
        <f t="shared" si="38"/>
        <v>3.4653465346534656E-2</v>
      </c>
      <c r="AY75" s="241"/>
    </row>
    <row r="76" spans="2:51" ht="13.5" customHeight="1">
      <c r="B76" s="237">
        <v>71</v>
      </c>
      <c r="C76" s="238" t="s">
        <v>56</v>
      </c>
      <c r="D76" s="242">
        <v>4</v>
      </c>
      <c r="E76" s="223">
        <v>1</v>
      </c>
      <c r="F76" s="224">
        <v>3</v>
      </c>
      <c r="G76" s="220">
        <v>3</v>
      </c>
      <c r="H76" s="171">
        <f t="shared" si="20"/>
        <v>0.75</v>
      </c>
      <c r="I76" s="242">
        <v>22</v>
      </c>
      <c r="J76" s="223">
        <v>3</v>
      </c>
      <c r="K76" s="224">
        <v>6</v>
      </c>
      <c r="L76" s="220">
        <v>8</v>
      </c>
      <c r="M76" s="171">
        <f t="shared" si="21"/>
        <v>0.36363636363636365</v>
      </c>
      <c r="N76" s="242">
        <v>1366</v>
      </c>
      <c r="O76" s="223">
        <v>19</v>
      </c>
      <c r="P76" s="224">
        <v>161</v>
      </c>
      <c r="Q76" s="220">
        <v>174</v>
      </c>
      <c r="R76" s="171">
        <f t="shared" si="22"/>
        <v>0.1273792093704246</v>
      </c>
      <c r="S76" s="242">
        <v>920</v>
      </c>
      <c r="T76" s="223">
        <v>12</v>
      </c>
      <c r="U76" s="224">
        <v>166</v>
      </c>
      <c r="V76" s="220">
        <v>170</v>
      </c>
      <c r="W76" s="171">
        <f t="shared" si="23"/>
        <v>0.18478260869565216</v>
      </c>
      <c r="X76" s="242">
        <v>697</v>
      </c>
      <c r="Y76" s="223">
        <v>11</v>
      </c>
      <c r="Z76" s="224">
        <v>143</v>
      </c>
      <c r="AA76" s="220">
        <v>149</v>
      </c>
      <c r="AB76" s="126">
        <f t="shared" si="24"/>
        <v>0.21377331420373027</v>
      </c>
      <c r="AC76" s="243">
        <v>343</v>
      </c>
      <c r="AD76" s="223">
        <v>0</v>
      </c>
      <c r="AE76" s="224">
        <v>83</v>
      </c>
      <c r="AF76" s="220">
        <v>83</v>
      </c>
      <c r="AG76" s="171">
        <f t="shared" si="25"/>
        <v>0.24198250728862974</v>
      </c>
      <c r="AH76" s="242">
        <v>115</v>
      </c>
      <c r="AI76" s="223">
        <v>1</v>
      </c>
      <c r="AJ76" s="224">
        <v>37</v>
      </c>
      <c r="AK76" s="220">
        <v>37</v>
      </c>
      <c r="AL76" s="171">
        <f t="shared" si="26"/>
        <v>0.32173913043478258</v>
      </c>
      <c r="AM76" s="242">
        <f t="shared" si="27"/>
        <v>3467</v>
      </c>
      <c r="AN76" s="223">
        <f t="shared" si="28"/>
        <v>47</v>
      </c>
      <c r="AO76" s="222">
        <f t="shared" si="29"/>
        <v>599</v>
      </c>
      <c r="AP76" s="220">
        <f t="shared" si="30"/>
        <v>624</v>
      </c>
      <c r="AQ76" s="171">
        <f t="shared" si="31"/>
        <v>0.1799826939717335</v>
      </c>
      <c r="AR76" s="132">
        <f t="shared" si="32"/>
        <v>4.807692307692308E-3</v>
      </c>
      <c r="AS76" s="132">
        <f t="shared" si="33"/>
        <v>1.282051282051282E-2</v>
      </c>
      <c r="AT76" s="132">
        <f t="shared" si="34"/>
        <v>0.27884615384615385</v>
      </c>
      <c r="AU76" s="132">
        <f t="shared" si="35"/>
        <v>0.27243589743589741</v>
      </c>
      <c r="AV76" s="132">
        <f t="shared" si="36"/>
        <v>0.23878205128205129</v>
      </c>
      <c r="AW76" s="132">
        <f t="shared" si="37"/>
        <v>0.13301282051282051</v>
      </c>
      <c r="AX76" s="132">
        <f t="shared" si="38"/>
        <v>5.9294871794871792E-2</v>
      </c>
      <c r="AY76" s="241"/>
    </row>
    <row r="77" spans="2:51" ht="13.5" customHeight="1">
      <c r="B77" s="237">
        <v>72</v>
      </c>
      <c r="C77" s="238" t="s">
        <v>32</v>
      </c>
      <c r="D77" s="242">
        <v>2</v>
      </c>
      <c r="E77" s="223">
        <v>0</v>
      </c>
      <c r="F77" s="224">
        <v>0</v>
      </c>
      <c r="G77" s="220">
        <v>0</v>
      </c>
      <c r="H77" s="171">
        <f t="shared" si="20"/>
        <v>0</v>
      </c>
      <c r="I77" s="242">
        <v>14</v>
      </c>
      <c r="J77" s="223">
        <v>0</v>
      </c>
      <c r="K77" s="224">
        <v>2</v>
      </c>
      <c r="L77" s="220">
        <v>2</v>
      </c>
      <c r="M77" s="171">
        <f t="shared" si="21"/>
        <v>0.14285714285714285</v>
      </c>
      <c r="N77" s="242">
        <v>853</v>
      </c>
      <c r="O77" s="223">
        <v>7</v>
      </c>
      <c r="P77" s="224">
        <v>92</v>
      </c>
      <c r="Q77" s="220">
        <v>95</v>
      </c>
      <c r="R77" s="171">
        <f t="shared" si="22"/>
        <v>0.11137162954279015</v>
      </c>
      <c r="S77" s="242">
        <v>541</v>
      </c>
      <c r="T77" s="223">
        <v>3</v>
      </c>
      <c r="U77" s="224">
        <v>73</v>
      </c>
      <c r="V77" s="220">
        <v>74</v>
      </c>
      <c r="W77" s="171">
        <f t="shared" si="23"/>
        <v>0.1367837338262477</v>
      </c>
      <c r="X77" s="242">
        <v>373</v>
      </c>
      <c r="Y77" s="223">
        <v>4</v>
      </c>
      <c r="Z77" s="224">
        <v>69</v>
      </c>
      <c r="AA77" s="220">
        <v>71</v>
      </c>
      <c r="AB77" s="126">
        <f t="shared" si="24"/>
        <v>0.19034852546916889</v>
      </c>
      <c r="AC77" s="243">
        <v>197</v>
      </c>
      <c r="AD77" s="223">
        <v>0</v>
      </c>
      <c r="AE77" s="224">
        <v>45</v>
      </c>
      <c r="AF77" s="220">
        <v>45</v>
      </c>
      <c r="AG77" s="171">
        <f t="shared" si="25"/>
        <v>0.22842639593908629</v>
      </c>
      <c r="AH77" s="242">
        <v>71</v>
      </c>
      <c r="AI77" s="223">
        <v>0</v>
      </c>
      <c r="AJ77" s="224">
        <v>18</v>
      </c>
      <c r="AK77" s="220">
        <v>18</v>
      </c>
      <c r="AL77" s="171">
        <f t="shared" si="26"/>
        <v>0.25352112676056338</v>
      </c>
      <c r="AM77" s="242">
        <f t="shared" si="27"/>
        <v>2051</v>
      </c>
      <c r="AN77" s="223">
        <f t="shared" si="28"/>
        <v>14</v>
      </c>
      <c r="AO77" s="222">
        <f t="shared" si="29"/>
        <v>299</v>
      </c>
      <c r="AP77" s="220">
        <f t="shared" si="30"/>
        <v>305</v>
      </c>
      <c r="AQ77" s="171">
        <f t="shared" si="31"/>
        <v>0.14870794734275963</v>
      </c>
      <c r="AR77" s="132">
        <f t="shared" si="32"/>
        <v>0</v>
      </c>
      <c r="AS77" s="132">
        <f t="shared" si="33"/>
        <v>6.5573770491803279E-3</v>
      </c>
      <c r="AT77" s="132">
        <f t="shared" si="34"/>
        <v>0.31147540983606559</v>
      </c>
      <c r="AU77" s="132">
        <f t="shared" si="35"/>
        <v>0.24262295081967214</v>
      </c>
      <c r="AV77" s="132">
        <f t="shared" si="36"/>
        <v>0.23278688524590163</v>
      </c>
      <c r="AW77" s="132">
        <f t="shared" si="37"/>
        <v>0.14754098360655737</v>
      </c>
      <c r="AX77" s="132">
        <f t="shared" si="38"/>
        <v>5.9016393442622953E-2</v>
      </c>
      <c r="AY77" s="241"/>
    </row>
    <row r="78" spans="2:51" ht="13.5" customHeight="1">
      <c r="B78" s="237">
        <v>73</v>
      </c>
      <c r="C78" s="238" t="s">
        <v>33</v>
      </c>
      <c r="D78" s="242">
        <v>0</v>
      </c>
      <c r="E78" s="223">
        <v>0</v>
      </c>
      <c r="F78" s="224">
        <v>0</v>
      </c>
      <c r="G78" s="220">
        <v>0</v>
      </c>
      <c r="H78" s="171">
        <f t="shared" si="20"/>
        <v>0</v>
      </c>
      <c r="I78" s="242">
        <v>7</v>
      </c>
      <c r="J78" s="223">
        <v>0</v>
      </c>
      <c r="K78" s="224">
        <v>0</v>
      </c>
      <c r="L78" s="220">
        <v>0</v>
      </c>
      <c r="M78" s="171">
        <f t="shared" si="21"/>
        <v>0</v>
      </c>
      <c r="N78" s="242">
        <v>1106</v>
      </c>
      <c r="O78" s="223">
        <v>9</v>
      </c>
      <c r="P78" s="224">
        <v>121</v>
      </c>
      <c r="Q78" s="220">
        <v>127</v>
      </c>
      <c r="R78" s="171">
        <f t="shared" si="22"/>
        <v>0.11482820976491863</v>
      </c>
      <c r="S78" s="242">
        <v>814</v>
      </c>
      <c r="T78" s="223">
        <v>11</v>
      </c>
      <c r="U78" s="224">
        <v>105</v>
      </c>
      <c r="V78" s="220">
        <v>111</v>
      </c>
      <c r="W78" s="171">
        <f t="shared" si="23"/>
        <v>0.13636363636363635</v>
      </c>
      <c r="X78" s="242">
        <v>551</v>
      </c>
      <c r="Y78" s="223">
        <v>4</v>
      </c>
      <c r="Z78" s="224">
        <v>102</v>
      </c>
      <c r="AA78" s="220">
        <v>105</v>
      </c>
      <c r="AB78" s="126">
        <f t="shared" si="24"/>
        <v>0.19056261343012704</v>
      </c>
      <c r="AC78" s="243">
        <v>263</v>
      </c>
      <c r="AD78" s="223">
        <v>0</v>
      </c>
      <c r="AE78" s="224">
        <v>73</v>
      </c>
      <c r="AF78" s="220">
        <v>73</v>
      </c>
      <c r="AG78" s="171">
        <f t="shared" si="25"/>
        <v>0.27756653992395436</v>
      </c>
      <c r="AH78" s="242">
        <v>108</v>
      </c>
      <c r="AI78" s="223">
        <v>0</v>
      </c>
      <c r="AJ78" s="224">
        <v>22</v>
      </c>
      <c r="AK78" s="220">
        <v>22</v>
      </c>
      <c r="AL78" s="171">
        <f t="shared" si="26"/>
        <v>0.20370370370370369</v>
      </c>
      <c r="AM78" s="242">
        <f t="shared" si="27"/>
        <v>2849</v>
      </c>
      <c r="AN78" s="223">
        <f t="shared" si="28"/>
        <v>24</v>
      </c>
      <c r="AO78" s="222">
        <f t="shared" si="29"/>
        <v>423</v>
      </c>
      <c r="AP78" s="220">
        <f t="shared" si="30"/>
        <v>438</v>
      </c>
      <c r="AQ78" s="171">
        <f t="shared" si="31"/>
        <v>0.15373815373815375</v>
      </c>
      <c r="AR78" s="132">
        <f t="shared" si="32"/>
        <v>0</v>
      </c>
      <c r="AS78" s="132">
        <f t="shared" si="33"/>
        <v>0</v>
      </c>
      <c r="AT78" s="132">
        <f t="shared" si="34"/>
        <v>0.28995433789954339</v>
      </c>
      <c r="AU78" s="132">
        <f t="shared" si="35"/>
        <v>0.25342465753424659</v>
      </c>
      <c r="AV78" s="132">
        <f t="shared" si="36"/>
        <v>0.23972602739726026</v>
      </c>
      <c r="AW78" s="132">
        <f t="shared" si="37"/>
        <v>0.16666666666666666</v>
      </c>
      <c r="AX78" s="132">
        <f t="shared" si="38"/>
        <v>5.0228310502283102E-2</v>
      </c>
      <c r="AY78" s="241"/>
    </row>
    <row r="79" spans="2:51" ht="13.5" customHeight="1" thickBot="1">
      <c r="B79" s="237">
        <v>74</v>
      </c>
      <c r="C79" s="238" t="s">
        <v>34</v>
      </c>
      <c r="D79" s="242">
        <v>2</v>
      </c>
      <c r="E79" s="223">
        <v>0</v>
      </c>
      <c r="F79" s="224">
        <v>0</v>
      </c>
      <c r="G79" s="220">
        <v>0</v>
      </c>
      <c r="H79" s="171">
        <f t="shared" si="20"/>
        <v>0</v>
      </c>
      <c r="I79" s="242">
        <v>3</v>
      </c>
      <c r="J79" s="223">
        <v>0</v>
      </c>
      <c r="K79" s="224">
        <v>0</v>
      </c>
      <c r="L79" s="220">
        <v>0</v>
      </c>
      <c r="M79" s="171">
        <f t="shared" si="21"/>
        <v>0</v>
      </c>
      <c r="N79" s="242">
        <v>545</v>
      </c>
      <c r="O79" s="223">
        <v>11</v>
      </c>
      <c r="P79" s="224">
        <v>71</v>
      </c>
      <c r="Q79" s="220">
        <v>81</v>
      </c>
      <c r="R79" s="171">
        <f t="shared" si="22"/>
        <v>0.14862385321100918</v>
      </c>
      <c r="S79" s="242">
        <v>328</v>
      </c>
      <c r="T79" s="223">
        <v>2</v>
      </c>
      <c r="U79" s="224">
        <v>59</v>
      </c>
      <c r="V79" s="220">
        <v>61</v>
      </c>
      <c r="W79" s="171">
        <f t="shared" si="23"/>
        <v>0.18597560975609756</v>
      </c>
      <c r="X79" s="242">
        <v>223</v>
      </c>
      <c r="Y79" s="223">
        <v>2</v>
      </c>
      <c r="Z79" s="224">
        <v>47</v>
      </c>
      <c r="AA79" s="220">
        <v>49</v>
      </c>
      <c r="AB79" s="126">
        <f t="shared" si="24"/>
        <v>0.21973094170403587</v>
      </c>
      <c r="AC79" s="243">
        <v>117</v>
      </c>
      <c r="AD79" s="223">
        <v>0</v>
      </c>
      <c r="AE79" s="224">
        <v>24</v>
      </c>
      <c r="AF79" s="220">
        <v>24</v>
      </c>
      <c r="AG79" s="171">
        <f t="shared" si="25"/>
        <v>0.20512820512820512</v>
      </c>
      <c r="AH79" s="242">
        <v>69</v>
      </c>
      <c r="AI79" s="223">
        <v>0</v>
      </c>
      <c r="AJ79" s="224">
        <v>18</v>
      </c>
      <c r="AK79" s="220">
        <v>18</v>
      </c>
      <c r="AL79" s="171">
        <f t="shared" si="26"/>
        <v>0.2608695652173913</v>
      </c>
      <c r="AM79" s="242">
        <f t="shared" si="27"/>
        <v>1287</v>
      </c>
      <c r="AN79" s="223">
        <f t="shared" si="28"/>
        <v>15</v>
      </c>
      <c r="AO79" s="222">
        <f t="shared" si="29"/>
        <v>219</v>
      </c>
      <c r="AP79" s="220">
        <f t="shared" si="30"/>
        <v>233</v>
      </c>
      <c r="AQ79" s="171">
        <f t="shared" si="31"/>
        <v>0.18104118104118105</v>
      </c>
      <c r="AR79" s="132">
        <f t="shared" si="32"/>
        <v>0</v>
      </c>
      <c r="AS79" s="132">
        <f t="shared" si="33"/>
        <v>0</v>
      </c>
      <c r="AT79" s="132">
        <f t="shared" si="34"/>
        <v>0.34763948497854075</v>
      </c>
      <c r="AU79" s="132">
        <f t="shared" si="35"/>
        <v>0.26180257510729615</v>
      </c>
      <c r="AV79" s="132">
        <f t="shared" si="36"/>
        <v>0.21030042918454936</v>
      </c>
      <c r="AW79" s="132">
        <f t="shared" si="37"/>
        <v>0.10300429184549356</v>
      </c>
      <c r="AX79" s="132">
        <f t="shared" si="38"/>
        <v>7.7253218884120178E-2</v>
      </c>
      <c r="AY79" s="241"/>
    </row>
    <row r="80" spans="2:51" ht="13.5" customHeight="1" thickTop="1">
      <c r="B80" s="309" t="s">
        <v>0</v>
      </c>
      <c r="C80" s="310"/>
      <c r="D80" s="203">
        <v>4117</v>
      </c>
      <c r="E80" s="203">
        <f>年齢階層別患者数!D4</f>
        <v>130</v>
      </c>
      <c r="F80" s="203">
        <f>年齢階層別患者数!E4</f>
        <v>812</v>
      </c>
      <c r="G80" s="203">
        <f>年齢階層別患者数!F4</f>
        <v>891</v>
      </c>
      <c r="H80" s="38">
        <f t="shared" si="20"/>
        <v>0.21641972309934418</v>
      </c>
      <c r="I80" s="203">
        <v>8366</v>
      </c>
      <c r="J80" s="203">
        <f>年齢階層別患者数!D5</f>
        <v>279</v>
      </c>
      <c r="K80" s="203">
        <f>年齢階層別患者数!E5</f>
        <v>1854</v>
      </c>
      <c r="L80" s="203">
        <f>年齢階層別患者数!F5</f>
        <v>2017</v>
      </c>
      <c r="M80" s="38">
        <f t="shared" si="21"/>
        <v>0.24109490796079369</v>
      </c>
      <c r="N80" s="203">
        <v>505709</v>
      </c>
      <c r="O80" s="203">
        <f>年齢階層別患者数!D6</f>
        <v>5538</v>
      </c>
      <c r="P80" s="203">
        <f>年齢階層別患者数!E6</f>
        <v>54717</v>
      </c>
      <c r="Q80" s="203">
        <f>年齢階層別患者数!F6</f>
        <v>57790</v>
      </c>
      <c r="R80" s="38">
        <f t="shared" si="22"/>
        <v>0.11427520570130253</v>
      </c>
      <c r="S80" s="203">
        <v>369540</v>
      </c>
      <c r="T80" s="203">
        <f>年齢階層別患者数!D7</f>
        <v>3555</v>
      </c>
      <c r="U80" s="203">
        <f>年齢階層別患者数!E7</f>
        <v>55595</v>
      </c>
      <c r="V80" s="203">
        <f>年齢階層別患者数!F7</f>
        <v>57555</v>
      </c>
      <c r="W80" s="38">
        <f t="shared" si="23"/>
        <v>0.1557476863127131</v>
      </c>
      <c r="X80" s="203">
        <v>234461</v>
      </c>
      <c r="Y80" s="203">
        <f>年齢階層別患者数!D8</f>
        <v>1560</v>
      </c>
      <c r="Z80" s="203">
        <f>年齢階層別患者数!E8</f>
        <v>46136</v>
      </c>
      <c r="AA80" s="203">
        <f>年齢階層別患者数!F8</f>
        <v>47013</v>
      </c>
      <c r="AB80" s="38">
        <f t="shared" si="24"/>
        <v>0.20051522428037072</v>
      </c>
      <c r="AC80" s="203">
        <v>109041</v>
      </c>
      <c r="AD80" s="203">
        <f>年齢階層別患者数!D9</f>
        <v>336</v>
      </c>
      <c r="AE80" s="203">
        <f>年齢階層別患者数!E9</f>
        <v>25665</v>
      </c>
      <c r="AF80" s="203">
        <f>年齢階層別患者数!F9</f>
        <v>25884</v>
      </c>
      <c r="AG80" s="38">
        <f t="shared" si="25"/>
        <v>0.23737860070982475</v>
      </c>
      <c r="AH80" s="203">
        <v>39056</v>
      </c>
      <c r="AI80" s="203">
        <f>年齢階層別患者数!D10</f>
        <v>59</v>
      </c>
      <c r="AJ80" s="203">
        <f>年齢階層別患者数!E10</f>
        <v>9939</v>
      </c>
      <c r="AK80" s="203">
        <f>年齢階層別患者数!F10</f>
        <v>9977</v>
      </c>
      <c r="AL80" s="38">
        <f t="shared" si="26"/>
        <v>0.25545370749692747</v>
      </c>
      <c r="AM80" s="203">
        <v>1252666</v>
      </c>
      <c r="AN80" s="225">
        <f>年齢階層別患者数!D11</f>
        <v>11457</v>
      </c>
      <c r="AO80" s="227">
        <f>年齢階層別患者数!E11</f>
        <v>194718</v>
      </c>
      <c r="AP80" s="203">
        <f>年齢階層別患者数!F11</f>
        <v>201127</v>
      </c>
      <c r="AQ80" s="172">
        <f t="shared" si="31"/>
        <v>0.16055915942477883</v>
      </c>
      <c r="AR80" s="133">
        <f>IFERROR(G80/$AP80,0)</f>
        <v>4.4300367429534575E-3</v>
      </c>
      <c r="AS80" s="133">
        <f>IFERROR(L80/$AP80,0)</f>
        <v>1.0028489461882293E-2</v>
      </c>
      <c r="AT80" s="133">
        <f>IFERROR(Q80/$AP80,0)</f>
        <v>0.28733089043241333</v>
      </c>
      <c r="AU80" s="133">
        <f>IFERROR(V80/$AP80,0)</f>
        <v>0.286162474456438</v>
      </c>
      <c r="AV80" s="133">
        <f>IFERROR(AA80/$AP80,0)</f>
        <v>0.23374783097247012</v>
      </c>
      <c r="AW80" s="133">
        <f>IFERROR(AF80/$AP80,0)</f>
        <v>0.12869480477509235</v>
      </c>
      <c r="AX80" s="133">
        <f>IFERROR(AK80/$AP80,0)</f>
        <v>4.960547315875044E-2</v>
      </c>
      <c r="AY80" s="241"/>
    </row>
    <row r="82" spans="5:43" ht="13.5" customHeight="1">
      <c r="E82" s="244"/>
      <c r="F82" s="244"/>
      <c r="G82" s="244"/>
      <c r="H82" s="244"/>
      <c r="J82" s="244"/>
      <c r="K82" s="244"/>
      <c r="L82" s="244"/>
      <c r="M82" s="244"/>
      <c r="O82" s="244"/>
      <c r="P82" s="244"/>
      <c r="Q82" s="244"/>
      <c r="R82" s="244"/>
      <c r="T82" s="244"/>
      <c r="U82" s="244"/>
      <c r="V82" s="244"/>
      <c r="W82" s="244"/>
      <c r="Y82" s="244"/>
      <c r="Z82" s="244"/>
      <c r="AA82" s="244"/>
      <c r="AB82" s="244"/>
      <c r="AD82" s="244"/>
      <c r="AE82" s="244"/>
      <c r="AF82" s="244"/>
      <c r="AG82" s="244"/>
      <c r="AI82" s="244"/>
      <c r="AJ82" s="244"/>
      <c r="AK82" s="244"/>
      <c r="AL82" s="244"/>
      <c r="AQ82" s="244"/>
    </row>
  </sheetData>
  <mergeCells count="43">
    <mergeCell ref="B80:C80"/>
    <mergeCell ref="AR4:AR5"/>
    <mergeCell ref="B3:B5"/>
    <mergeCell ref="C3:C5"/>
    <mergeCell ref="AR3:AX3"/>
    <mergeCell ref="AW4:AW5"/>
    <mergeCell ref="AX4:AX5"/>
    <mergeCell ref="AT4:AT5"/>
    <mergeCell ref="AU4:AU5"/>
    <mergeCell ref="AV4:AV5"/>
    <mergeCell ref="AS4:AS5"/>
    <mergeCell ref="E4:G4"/>
    <mergeCell ref="D3:H3"/>
    <mergeCell ref="H4:H5"/>
    <mergeCell ref="D4:D5"/>
    <mergeCell ref="I4:I5"/>
    <mergeCell ref="N4:N5"/>
    <mergeCell ref="AM4:AM5"/>
    <mergeCell ref="M4:M5"/>
    <mergeCell ref="R4:R5"/>
    <mergeCell ref="W4:W5"/>
    <mergeCell ref="AB4:AB5"/>
    <mergeCell ref="AG4:AG5"/>
    <mergeCell ref="AL4:AL5"/>
    <mergeCell ref="O4:Q4"/>
    <mergeCell ref="S4:S5"/>
    <mergeCell ref="X4:X5"/>
    <mergeCell ref="AQ4:AQ5"/>
    <mergeCell ref="I3:M3"/>
    <mergeCell ref="N3:R3"/>
    <mergeCell ref="S3:W3"/>
    <mergeCell ref="X3:AB3"/>
    <mergeCell ref="AC3:AG3"/>
    <mergeCell ref="AH3:AL3"/>
    <mergeCell ref="AM3:AQ3"/>
    <mergeCell ref="J4:L4"/>
    <mergeCell ref="T4:V4"/>
    <mergeCell ref="Y4:AA4"/>
    <mergeCell ref="AD4:AF4"/>
    <mergeCell ref="AI4:AK4"/>
    <mergeCell ref="AN4:AP4"/>
    <mergeCell ref="AC4:AC5"/>
    <mergeCell ref="AH4:AH5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  <colBreaks count="1" manualBreakCount="1">
    <brk id="28" max="79" man="1"/>
  </colBreaks>
  <ignoredErrors>
    <ignoredError sqref="AM43:AM7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1" customWidth="1"/>
    <col min="2" max="5" width="16.625" style="1" customWidth="1"/>
    <col min="6" max="7" width="12.625" style="1" customWidth="1"/>
    <col min="8" max="16384" width="9" style="1"/>
  </cols>
  <sheetData>
    <row r="1" spans="1:7" ht="16.5" customHeight="1">
      <c r="A1" s="26" t="s">
        <v>367</v>
      </c>
      <c r="B1" s="6"/>
      <c r="C1" s="6"/>
      <c r="D1" s="6"/>
      <c r="E1" s="6"/>
      <c r="F1" s="6"/>
      <c r="G1" s="6"/>
    </row>
    <row r="2" spans="1:7" ht="16.5" customHeight="1">
      <c r="A2" s="6" t="s">
        <v>356</v>
      </c>
      <c r="B2" s="6"/>
      <c r="C2" s="53"/>
      <c r="D2" s="53"/>
      <c r="E2" s="53"/>
      <c r="F2" s="53"/>
      <c r="G2" s="6"/>
    </row>
    <row r="3" spans="1:7" ht="24.75" customHeight="1">
      <c r="A3" s="6"/>
      <c r="B3" s="55" t="s">
        <v>84</v>
      </c>
      <c r="C3" s="56" t="s">
        <v>91</v>
      </c>
      <c r="D3" s="57" t="s">
        <v>92</v>
      </c>
      <c r="E3" s="112" t="s">
        <v>93</v>
      </c>
      <c r="F3" s="57" t="s">
        <v>381</v>
      </c>
      <c r="G3" s="6"/>
    </row>
    <row r="4" spans="1:7" ht="20.25" customHeight="1">
      <c r="A4" s="6"/>
      <c r="B4" s="58" t="s">
        <v>349</v>
      </c>
      <c r="C4" s="127">
        <v>468</v>
      </c>
      <c r="D4" s="128">
        <v>2559</v>
      </c>
      <c r="E4" s="127">
        <v>3027</v>
      </c>
      <c r="F4" s="129">
        <v>6.089795819828955E-3</v>
      </c>
      <c r="G4" s="6"/>
    </row>
    <row r="5" spans="1:7" ht="20.25" customHeight="1">
      <c r="A5" s="6"/>
      <c r="B5" s="58" t="s">
        <v>350</v>
      </c>
      <c r="C5" s="127">
        <v>940</v>
      </c>
      <c r="D5" s="128">
        <v>5564</v>
      </c>
      <c r="E5" s="127">
        <v>6504</v>
      </c>
      <c r="F5" s="129">
        <v>1.3084913119315335E-2</v>
      </c>
      <c r="G5" s="6"/>
    </row>
    <row r="6" spans="1:7" ht="20.25" customHeight="1">
      <c r="A6" s="6"/>
      <c r="B6" s="58" t="s">
        <v>351</v>
      </c>
      <c r="C6" s="127">
        <v>16742</v>
      </c>
      <c r="D6" s="128">
        <v>114436</v>
      </c>
      <c r="E6" s="127">
        <v>131178</v>
      </c>
      <c r="F6" s="129">
        <v>0.26390724679667082</v>
      </c>
      <c r="G6" s="6"/>
    </row>
    <row r="7" spans="1:7" ht="20.25" customHeight="1">
      <c r="A7" s="6"/>
      <c r="B7" s="58" t="s">
        <v>352</v>
      </c>
      <c r="C7" s="127">
        <v>10390</v>
      </c>
      <c r="D7" s="128">
        <v>128951</v>
      </c>
      <c r="E7" s="127">
        <v>139341</v>
      </c>
      <c r="F7" s="129">
        <v>0.28032977843765655</v>
      </c>
      <c r="G7" s="6"/>
    </row>
    <row r="8" spans="1:7" ht="20.25" customHeight="1">
      <c r="A8" s="6"/>
      <c r="B8" s="58" t="s">
        <v>353</v>
      </c>
      <c r="C8" s="127">
        <v>4499</v>
      </c>
      <c r="D8" s="128">
        <v>116532</v>
      </c>
      <c r="E8" s="127">
        <v>121031</v>
      </c>
      <c r="F8" s="129">
        <v>0.24349325334315103</v>
      </c>
      <c r="G8" s="6"/>
    </row>
    <row r="9" spans="1:7" ht="20.25" customHeight="1">
      <c r="A9" s="6"/>
      <c r="B9" s="58" t="s">
        <v>354</v>
      </c>
      <c r="C9" s="127">
        <v>950</v>
      </c>
      <c r="D9" s="128">
        <v>68010</v>
      </c>
      <c r="E9" s="127">
        <v>68960</v>
      </c>
      <c r="F9" s="129">
        <v>0.13873548719372472</v>
      </c>
      <c r="G9" s="6"/>
    </row>
    <row r="10" spans="1:7" ht="20.25" customHeight="1" thickBot="1">
      <c r="A10" s="6"/>
      <c r="B10" s="58" t="s">
        <v>355</v>
      </c>
      <c r="C10" s="127">
        <v>161</v>
      </c>
      <c r="D10" s="128">
        <v>26859</v>
      </c>
      <c r="E10" s="127">
        <v>27020</v>
      </c>
      <c r="F10" s="129">
        <v>5.4359525289652579E-2</v>
      </c>
      <c r="G10" s="6"/>
    </row>
    <row r="11" spans="1:7" ht="20.25" customHeight="1" thickTop="1">
      <c r="A11" s="6"/>
      <c r="B11" s="59" t="s">
        <v>88</v>
      </c>
      <c r="C11" s="130">
        <v>34150</v>
      </c>
      <c r="D11" s="131">
        <v>462911</v>
      </c>
      <c r="E11" s="130">
        <v>497061</v>
      </c>
      <c r="F11" s="60"/>
      <c r="G11" s="6"/>
    </row>
    <row r="12" spans="1:7" s="6" customFormat="1" ht="13.5">
      <c r="B12" s="23" t="s">
        <v>377</v>
      </c>
      <c r="C12" s="11"/>
      <c r="D12" s="11"/>
      <c r="E12" s="11"/>
      <c r="F12" s="11"/>
      <c r="G12" s="11"/>
    </row>
    <row r="13" spans="1:7" s="6" customFormat="1" ht="13.5">
      <c r="B13" s="23" t="s">
        <v>384</v>
      </c>
      <c r="C13" s="11"/>
      <c r="D13" s="11"/>
      <c r="E13" s="11"/>
      <c r="F13" s="11"/>
      <c r="G13" s="11"/>
    </row>
    <row r="14" spans="1:7" s="6" customFormat="1" ht="13.5">
      <c r="B14" s="54" t="s">
        <v>335</v>
      </c>
      <c r="C14" s="53"/>
      <c r="D14" s="53"/>
      <c r="E14" s="53"/>
      <c r="F14" s="53"/>
      <c r="G14" s="53"/>
    </row>
    <row r="15" spans="1:7" s="6" customFormat="1" ht="13.5">
      <c r="B15" s="23" t="s">
        <v>385</v>
      </c>
      <c r="C15" s="162"/>
      <c r="D15" s="162"/>
      <c r="E15" s="162"/>
      <c r="F15" s="162"/>
      <c r="G15" s="162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875" style="6" customWidth="1"/>
    <col min="4" max="27" width="8.625" style="6" customWidth="1"/>
    <col min="28" max="34" width="6.125" style="6" customWidth="1"/>
    <col min="35" max="16384" width="9" style="6"/>
  </cols>
  <sheetData>
    <row r="1" spans="1:34" ht="16.5" customHeight="1">
      <c r="A1" s="26" t="s">
        <v>368</v>
      </c>
    </row>
    <row r="2" spans="1:34" ht="16.5" customHeight="1">
      <c r="A2" s="26" t="s">
        <v>336</v>
      </c>
    </row>
    <row r="3" spans="1:34" ht="16.5" customHeight="1">
      <c r="B3" s="288"/>
      <c r="C3" s="297" t="s">
        <v>114</v>
      </c>
      <c r="D3" s="293" t="s">
        <v>108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300"/>
      <c r="AB3" s="293" t="s">
        <v>138</v>
      </c>
      <c r="AC3" s="294"/>
      <c r="AD3" s="294"/>
      <c r="AE3" s="294"/>
      <c r="AF3" s="294"/>
      <c r="AG3" s="294"/>
      <c r="AH3" s="300"/>
    </row>
    <row r="4" spans="1:34">
      <c r="B4" s="289"/>
      <c r="C4" s="298"/>
      <c r="D4" s="293" t="s">
        <v>65</v>
      </c>
      <c r="E4" s="294"/>
      <c r="F4" s="294"/>
      <c r="G4" s="293" t="s">
        <v>66</v>
      </c>
      <c r="H4" s="294"/>
      <c r="I4" s="294"/>
      <c r="J4" s="293" t="s">
        <v>67</v>
      </c>
      <c r="K4" s="294"/>
      <c r="L4" s="294"/>
      <c r="M4" s="293" t="s">
        <v>68</v>
      </c>
      <c r="N4" s="294"/>
      <c r="O4" s="294"/>
      <c r="P4" s="293" t="s">
        <v>69</v>
      </c>
      <c r="Q4" s="294"/>
      <c r="R4" s="294"/>
      <c r="S4" s="293" t="s">
        <v>70</v>
      </c>
      <c r="T4" s="294"/>
      <c r="U4" s="294"/>
      <c r="V4" s="293" t="s">
        <v>71</v>
      </c>
      <c r="W4" s="294"/>
      <c r="X4" s="294"/>
      <c r="Y4" s="293" t="s">
        <v>106</v>
      </c>
      <c r="Z4" s="294"/>
      <c r="AA4" s="294"/>
      <c r="AB4" s="295" t="s">
        <v>65</v>
      </c>
      <c r="AC4" s="295" t="s">
        <v>66</v>
      </c>
      <c r="AD4" s="295" t="s">
        <v>67</v>
      </c>
      <c r="AE4" s="295" t="s">
        <v>68</v>
      </c>
      <c r="AF4" s="295" t="s">
        <v>69</v>
      </c>
      <c r="AG4" s="295" t="s">
        <v>70</v>
      </c>
      <c r="AH4" s="295" t="s">
        <v>71</v>
      </c>
    </row>
    <row r="5" spans="1:34">
      <c r="B5" s="290"/>
      <c r="C5" s="299"/>
      <c r="D5" s="56" t="s">
        <v>105</v>
      </c>
      <c r="E5" s="57" t="s">
        <v>103</v>
      </c>
      <c r="F5" s="33" t="s">
        <v>135</v>
      </c>
      <c r="G5" s="56" t="s">
        <v>105</v>
      </c>
      <c r="H5" s="57" t="s">
        <v>103</v>
      </c>
      <c r="I5" s="33" t="s">
        <v>136</v>
      </c>
      <c r="J5" s="56" t="s">
        <v>105</v>
      </c>
      <c r="K5" s="57" t="s">
        <v>103</v>
      </c>
      <c r="L5" s="33" t="s">
        <v>136</v>
      </c>
      <c r="M5" s="56" t="s">
        <v>105</v>
      </c>
      <c r="N5" s="57" t="s">
        <v>103</v>
      </c>
      <c r="O5" s="33" t="s">
        <v>136</v>
      </c>
      <c r="P5" s="56" t="s">
        <v>105</v>
      </c>
      <c r="Q5" s="57" t="s">
        <v>103</v>
      </c>
      <c r="R5" s="33" t="s">
        <v>136</v>
      </c>
      <c r="S5" s="56" t="s">
        <v>105</v>
      </c>
      <c r="T5" s="57" t="s">
        <v>103</v>
      </c>
      <c r="U5" s="33" t="s">
        <v>136</v>
      </c>
      <c r="V5" s="56" t="s">
        <v>105</v>
      </c>
      <c r="W5" s="57" t="s">
        <v>103</v>
      </c>
      <c r="X5" s="31" t="s">
        <v>136</v>
      </c>
      <c r="Y5" s="56" t="s">
        <v>105</v>
      </c>
      <c r="Z5" s="57" t="s">
        <v>103</v>
      </c>
      <c r="AA5" s="63" t="s">
        <v>136</v>
      </c>
      <c r="AB5" s="296"/>
      <c r="AC5" s="296"/>
      <c r="AD5" s="296"/>
      <c r="AE5" s="296"/>
      <c r="AF5" s="296"/>
      <c r="AG5" s="296"/>
      <c r="AH5" s="296"/>
    </row>
    <row r="6" spans="1:34">
      <c r="B6" s="64">
        <v>1</v>
      </c>
      <c r="C6" s="50" t="s">
        <v>1</v>
      </c>
      <c r="D6" s="223">
        <v>9</v>
      </c>
      <c r="E6" s="224">
        <v>84</v>
      </c>
      <c r="F6" s="220">
        <f t="shared" ref="F6:F13" si="0">SUM(D6:E6)</f>
        <v>93</v>
      </c>
      <c r="G6" s="223">
        <v>17</v>
      </c>
      <c r="H6" s="224">
        <v>246</v>
      </c>
      <c r="I6" s="220">
        <f>SUM(G6:H6)</f>
        <v>263</v>
      </c>
      <c r="J6" s="223">
        <v>1882</v>
      </c>
      <c r="K6" s="224">
        <v>11772</v>
      </c>
      <c r="L6" s="220">
        <f>SUM(J6:K6)</f>
        <v>13654</v>
      </c>
      <c r="M6" s="223">
        <v>1209</v>
      </c>
      <c r="N6" s="224">
        <v>14341</v>
      </c>
      <c r="O6" s="220">
        <f>SUM(M6:N6)</f>
        <v>15550</v>
      </c>
      <c r="P6" s="223">
        <v>552</v>
      </c>
      <c r="Q6" s="224">
        <v>13591</v>
      </c>
      <c r="R6" s="220">
        <f>SUM(P6:Q6)</f>
        <v>14143</v>
      </c>
      <c r="S6" s="223">
        <v>80</v>
      </c>
      <c r="T6" s="224">
        <v>8292</v>
      </c>
      <c r="U6" s="220">
        <f>SUM(S6:T6)</f>
        <v>8372</v>
      </c>
      <c r="V6" s="223">
        <v>14</v>
      </c>
      <c r="W6" s="224">
        <v>3184</v>
      </c>
      <c r="X6" s="220">
        <f>SUM(V6:W6)</f>
        <v>3198</v>
      </c>
      <c r="Y6" s="221">
        <f>SUM(D6,G6,J6,M6,P6,S6,V6)</f>
        <v>3763</v>
      </c>
      <c r="Z6" s="222">
        <f>SUM(E6,H6,K6,N6,Q6,T6,W6)</f>
        <v>51510</v>
      </c>
      <c r="AA6" s="220">
        <f>SUM(F6,I6,L6,O6,R6,U6,X6)</f>
        <v>55273</v>
      </c>
      <c r="AB6" s="132">
        <f>IFERROR(F6/$AA6,0)</f>
        <v>1.6825574873808188E-3</v>
      </c>
      <c r="AC6" s="132">
        <f>IFERROR(I6/$AA6,0)</f>
        <v>4.7582002062489821E-3</v>
      </c>
      <c r="AD6" s="132">
        <f>IFERROR(L6/$AA6,0)</f>
        <v>0.24702838637309354</v>
      </c>
      <c r="AE6" s="132">
        <f>IFERROR(O6/$AA6,0)</f>
        <v>0.28133084869647024</v>
      </c>
      <c r="AF6" s="132">
        <f>IFERROR(R6/$AA6,0)</f>
        <v>0.25587538219383787</v>
      </c>
      <c r="AG6" s="132">
        <f>IFERROR(U6/$AA6,0)</f>
        <v>0.15146635789626037</v>
      </c>
      <c r="AH6" s="132">
        <f>IFERROR(X6/$AA6,0)</f>
        <v>5.7858267146708157E-2</v>
      </c>
    </row>
    <row r="7" spans="1:34">
      <c r="B7" s="64">
        <v>2</v>
      </c>
      <c r="C7" s="50" t="s">
        <v>8</v>
      </c>
      <c r="D7" s="223">
        <v>8</v>
      </c>
      <c r="E7" s="224">
        <v>122</v>
      </c>
      <c r="F7" s="220">
        <f t="shared" si="0"/>
        <v>130</v>
      </c>
      <c r="G7" s="223">
        <v>25</v>
      </c>
      <c r="H7" s="224">
        <v>363</v>
      </c>
      <c r="I7" s="220">
        <f t="shared" ref="I7:I13" si="1">SUM(G7:H7)</f>
        <v>388</v>
      </c>
      <c r="J7" s="223">
        <v>1329</v>
      </c>
      <c r="K7" s="224">
        <v>10350</v>
      </c>
      <c r="L7" s="220">
        <f t="shared" ref="L7:L13" si="2">SUM(J7:K7)</f>
        <v>11679</v>
      </c>
      <c r="M7" s="223">
        <v>925</v>
      </c>
      <c r="N7" s="224">
        <v>11327</v>
      </c>
      <c r="O7" s="220">
        <f t="shared" ref="O7:O13" si="3">SUM(M7:N7)</f>
        <v>12252</v>
      </c>
      <c r="P7" s="223">
        <v>321</v>
      </c>
      <c r="Q7" s="224">
        <v>10312</v>
      </c>
      <c r="R7" s="220">
        <f t="shared" ref="R7:R13" si="4">SUM(P7:Q7)</f>
        <v>10633</v>
      </c>
      <c r="S7" s="223">
        <v>81</v>
      </c>
      <c r="T7" s="224">
        <v>5856</v>
      </c>
      <c r="U7" s="220">
        <f t="shared" ref="U7:U13" si="5">SUM(S7:T7)</f>
        <v>5937</v>
      </c>
      <c r="V7" s="223">
        <v>13</v>
      </c>
      <c r="W7" s="224">
        <v>2373</v>
      </c>
      <c r="X7" s="220">
        <f t="shared" ref="X7:X13" si="6">SUM(V7:W7)</f>
        <v>2386</v>
      </c>
      <c r="Y7" s="221">
        <f t="shared" ref="Y7:Z9" si="7">SUM(D7,G7,J7,M7,P7,S7,V7)</f>
        <v>2702</v>
      </c>
      <c r="Z7" s="222">
        <f t="shared" si="7"/>
        <v>40703</v>
      </c>
      <c r="AA7" s="220">
        <f t="shared" ref="AA7:AA13" si="8">SUM(F7,I7,L7,O7,R7,U7,X7)</f>
        <v>43405</v>
      </c>
      <c r="AB7" s="132">
        <f t="shared" ref="AB7:AB13" si="9">IFERROR(F7/$AA7,0)</f>
        <v>2.9950466536113351E-3</v>
      </c>
      <c r="AC7" s="132">
        <f t="shared" ref="AC7:AC13" si="10">IFERROR(I7/$AA7,0)</f>
        <v>8.9390623200092147E-3</v>
      </c>
      <c r="AD7" s="132">
        <f t="shared" ref="AD7:AD13" si="11">IFERROR(L7/$AA7,0)</f>
        <v>0.26907038359635987</v>
      </c>
      <c r="AE7" s="132">
        <f t="shared" ref="AE7:AE13" si="12">IFERROR(O7/$AA7,0)</f>
        <v>0.28227162769266212</v>
      </c>
      <c r="AF7" s="132">
        <f t="shared" ref="AF7:AF13" si="13">IFERROR(R7/$AA7,0)</f>
        <v>0.24497177744499482</v>
      </c>
      <c r="AG7" s="132">
        <f t="shared" ref="AG7:AG13" si="14">IFERROR(U7/$AA7,0)</f>
        <v>0.13678147678838842</v>
      </c>
      <c r="AH7" s="132">
        <f t="shared" ref="AH7:AH13" si="15">IFERROR(X7/$AA7,0)</f>
        <v>5.4970625503974198E-2</v>
      </c>
    </row>
    <row r="8" spans="1:34">
      <c r="B8" s="64">
        <v>3</v>
      </c>
      <c r="C8" s="51" t="s">
        <v>13</v>
      </c>
      <c r="D8" s="223">
        <v>59</v>
      </c>
      <c r="E8" s="224">
        <v>289</v>
      </c>
      <c r="F8" s="220">
        <f t="shared" si="0"/>
        <v>348</v>
      </c>
      <c r="G8" s="223">
        <v>150</v>
      </c>
      <c r="H8" s="224">
        <v>696</v>
      </c>
      <c r="I8" s="220">
        <f t="shared" si="1"/>
        <v>846</v>
      </c>
      <c r="J8" s="223">
        <v>2517</v>
      </c>
      <c r="K8" s="224">
        <v>16867</v>
      </c>
      <c r="L8" s="220">
        <f t="shared" si="2"/>
        <v>19384</v>
      </c>
      <c r="M8" s="223">
        <v>1535</v>
      </c>
      <c r="N8" s="224">
        <v>16939</v>
      </c>
      <c r="O8" s="220">
        <f t="shared" si="3"/>
        <v>18474</v>
      </c>
      <c r="P8" s="223">
        <v>681</v>
      </c>
      <c r="Q8" s="224">
        <v>13631</v>
      </c>
      <c r="R8" s="220">
        <f t="shared" si="4"/>
        <v>14312</v>
      </c>
      <c r="S8" s="223">
        <v>140</v>
      </c>
      <c r="T8" s="224">
        <v>7695</v>
      </c>
      <c r="U8" s="220">
        <f t="shared" si="5"/>
        <v>7835</v>
      </c>
      <c r="V8" s="223">
        <v>17</v>
      </c>
      <c r="W8" s="224">
        <v>2758</v>
      </c>
      <c r="X8" s="220">
        <f t="shared" si="6"/>
        <v>2775</v>
      </c>
      <c r="Y8" s="221">
        <f t="shared" si="7"/>
        <v>5099</v>
      </c>
      <c r="Z8" s="222">
        <f t="shared" si="7"/>
        <v>58875</v>
      </c>
      <c r="AA8" s="220">
        <f t="shared" si="8"/>
        <v>63974</v>
      </c>
      <c r="AB8" s="132">
        <f t="shared" si="9"/>
        <v>5.4397098821396192E-3</v>
      </c>
      <c r="AC8" s="132">
        <f t="shared" si="10"/>
        <v>1.3224122299684248E-2</v>
      </c>
      <c r="AD8" s="132">
        <f t="shared" si="11"/>
        <v>0.30299809297527119</v>
      </c>
      <c r="AE8" s="132">
        <f t="shared" si="12"/>
        <v>0.28877356426048084</v>
      </c>
      <c r="AF8" s="132">
        <f t="shared" si="13"/>
        <v>0.22371588457810987</v>
      </c>
      <c r="AG8" s="132">
        <f t="shared" si="14"/>
        <v>0.12247162909932161</v>
      </c>
      <c r="AH8" s="132">
        <f t="shared" si="15"/>
        <v>4.3376996904992651E-2</v>
      </c>
    </row>
    <row r="9" spans="1:34">
      <c r="B9" s="64">
        <v>4</v>
      </c>
      <c r="C9" s="51" t="s">
        <v>21</v>
      </c>
      <c r="D9" s="223">
        <v>32</v>
      </c>
      <c r="E9" s="224">
        <v>133</v>
      </c>
      <c r="F9" s="220">
        <f t="shared" si="0"/>
        <v>165</v>
      </c>
      <c r="G9" s="223">
        <v>22</v>
      </c>
      <c r="H9" s="224">
        <v>205</v>
      </c>
      <c r="I9" s="220">
        <f t="shared" si="1"/>
        <v>227</v>
      </c>
      <c r="J9" s="223">
        <v>1870</v>
      </c>
      <c r="K9" s="224">
        <v>11410</v>
      </c>
      <c r="L9" s="220">
        <f t="shared" si="2"/>
        <v>13280</v>
      </c>
      <c r="M9" s="223">
        <v>1063</v>
      </c>
      <c r="N9" s="224">
        <v>11827</v>
      </c>
      <c r="O9" s="220">
        <f t="shared" si="3"/>
        <v>12890</v>
      </c>
      <c r="P9" s="223">
        <v>419</v>
      </c>
      <c r="Q9" s="224">
        <v>9775</v>
      </c>
      <c r="R9" s="220">
        <f t="shared" si="4"/>
        <v>10194</v>
      </c>
      <c r="S9" s="223">
        <v>99</v>
      </c>
      <c r="T9" s="224">
        <v>5298</v>
      </c>
      <c r="U9" s="220">
        <f t="shared" si="5"/>
        <v>5397</v>
      </c>
      <c r="V9" s="223">
        <v>13</v>
      </c>
      <c r="W9" s="224">
        <v>2040</v>
      </c>
      <c r="X9" s="220">
        <f t="shared" si="6"/>
        <v>2053</v>
      </c>
      <c r="Y9" s="221">
        <f t="shared" si="7"/>
        <v>3518</v>
      </c>
      <c r="Z9" s="222">
        <f t="shared" si="7"/>
        <v>40688</v>
      </c>
      <c r="AA9" s="220">
        <f t="shared" si="8"/>
        <v>44206</v>
      </c>
      <c r="AB9" s="132">
        <f t="shared" si="9"/>
        <v>3.7325249966067954E-3</v>
      </c>
      <c r="AC9" s="132">
        <f t="shared" si="10"/>
        <v>5.1350495407863185E-3</v>
      </c>
      <c r="AD9" s="132">
        <f t="shared" si="11"/>
        <v>0.30041170881780754</v>
      </c>
      <c r="AE9" s="132">
        <f t="shared" si="12"/>
        <v>0.29158937700764603</v>
      </c>
      <c r="AF9" s="132">
        <f t="shared" si="13"/>
        <v>0.23060218069945257</v>
      </c>
      <c r="AG9" s="132">
        <f t="shared" si="14"/>
        <v>0.12208749943446591</v>
      </c>
      <c r="AH9" s="132">
        <f t="shared" si="15"/>
        <v>4.6441659503234853E-2</v>
      </c>
    </row>
    <row r="10" spans="1:34">
      <c r="B10" s="64">
        <v>5</v>
      </c>
      <c r="C10" s="51" t="s">
        <v>25</v>
      </c>
      <c r="D10" s="223">
        <v>36</v>
      </c>
      <c r="E10" s="224">
        <v>174</v>
      </c>
      <c r="F10" s="220">
        <f t="shared" si="0"/>
        <v>210</v>
      </c>
      <c r="G10" s="223">
        <v>59</v>
      </c>
      <c r="H10" s="224">
        <v>303</v>
      </c>
      <c r="I10" s="220">
        <f t="shared" si="1"/>
        <v>362</v>
      </c>
      <c r="J10" s="223">
        <v>1363</v>
      </c>
      <c r="K10" s="224">
        <v>8578</v>
      </c>
      <c r="L10" s="220">
        <f t="shared" si="2"/>
        <v>9941</v>
      </c>
      <c r="M10" s="223">
        <v>772</v>
      </c>
      <c r="N10" s="224">
        <v>9479</v>
      </c>
      <c r="O10" s="220">
        <f t="shared" si="3"/>
        <v>10251</v>
      </c>
      <c r="P10" s="223">
        <v>384</v>
      </c>
      <c r="Q10" s="224">
        <v>8422</v>
      </c>
      <c r="R10" s="220">
        <f t="shared" si="4"/>
        <v>8806</v>
      </c>
      <c r="S10" s="223">
        <v>79</v>
      </c>
      <c r="T10" s="224">
        <v>4931</v>
      </c>
      <c r="U10" s="220">
        <f t="shared" si="5"/>
        <v>5010</v>
      </c>
      <c r="V10" s="223">
        <v>21</v>
      </c>
      <c r="W10" s="224">
        <v>2233</v>
      </c>
      <c r="X10" s="220">
        <f t="shared" si="6"/>
        <v>2254</v>
      </c>
      <c r="Y10" s="221">
        <f>SUM(D10,G10,J10,M10,P10,S10,V10)</f>
        <v>2714</v>
      </c>
      <c r="Z10" s="222">
        <f t="shared" ref="Z10:Z13" si="16">SUM(E10,H10,K10,N10,Q10,T10,W10)</f>
        <v>34120</v>
      </c>
      <c r="AA10" s="220">
        <f t="shared" si="8"/>
        <v>36834</v>
      </c>
      <c r="AB10" s="132">
        <f t="shared" si="9"/>
        <v>5.7012542759407071E-3</v>
      </c>
      <c r="AC10" s="132">
        <f t="shared" si="10"/>
        <v>9.8278764185263622E-3</v>
      </c>
      <c r="AD10" s="132">
        <f t="shared" si="11"/>
        <v>0.26988651789107887</v>
      </c>
      <c r="AE10" s="132">
        <f t="shared" si="12"/>
        <v>0.27830265515556279</v>
      </c>
      <c r="AF10" s="132">
        <f t="shared" si="13"/>
        <v>0.23907259597111363</v>
      </c>
      <c r="AG10" s="132">
        <f t="shared" si="14"/>
        <v>0.13601563772601402</v>
      </c>
      <c r="AH10" s="132">
        <f t="shared" si="15"/>
        <v>6.1193462561763591E-2</v>
      </c>
    </row>
    <row r="11" spans="1:34">
      <c r="B11" s="64">
        <v>6</v>
      </c>
      <c r="C11" s="51" t="s">
        <v>35</v>
      </c>
      <c r="D11" s="223">
        <v>68</v>
      </c>
      <c r="E11" s="224">
        <v>367</v>
      </c>
      <c r="F11" s="220">
        <f t="shared" si="0"/>
        <v>435</v>
      </c>
      <c r="G11" s="223">
        <v>139</v>
      </c>
      <c r="H11" s="224">
        <v>707</v>
      </c>
      <c r="I11" s="220">
        <f t="shared" si="1"/>
        <v>846</v>
      </c>
      <c r="J11" s="223">
        <v>1485</v>
      </c>
      <c r="K11" s="224">
        <v>12141</v>
      </c>
      <c r="L11" s="220">
        <f t="shared" si="2"/>
        <v>13626</v>
      </c>
      <c r="M11" s="223">
        <v>880</v>
      </c>
      <c r="N11" s="224">
        <v>13670</v>
      </c>
      <c r="O11" s="220">
        <f t="shared" si="3"/>
        <v>14550</v>
      </c>
      <c r="P11" s="223">
        <v>336</v>
      </c>
      <c r="Q11" s="224">
        <v>12063</v>
      </c>
      <c r="R11" s="220">
        <f t="shared" si="4"/>
        <v>12399</v>
      </c>
      <c r="S11" s="223">
        <v>93</v>
      </c>
      <c r="T11" s="224">
        <v>7333</v>
      </c>
      <c r="U11" s="220">
        <f t="shared" si="5"/>
        <v>7426</v>
      </c>
      <c r="V11" s="223">
        <v>9</v>
      </c>
      <c r="W11" s="224">
        <v>3045</v>
      </c>
      <c r="X11" s="220">
        <f t="shared" si="6"/>
        <v>3054</v>
      </c>
      <c r="Y11" s="221">
        <f>SUM(D11,G11,J11,M11,P11,S11,V11)</f>
        <v>3010</v>
      </c>
      <c r="Z11" s="222">
        <f t="shared" si="16"/>
        <v>49326</v>
      </c>
      <c r="AA11" s="220">
        <f t="shared" si="8"/>
        <v>52336</v>
      </c>
      <c r="AB11" s="132">
        <f t="shared" si="9"/>
        <v>8.3116783858147355E-3</v>
      </c>
      <c r="AC11" s="132">
        <f t="shared" si="10"/>
        <v>1.6164781412412108E-2</v>
      </c>
      <c r="AD11" s="132">
        <f t="shared" si="11"/>
        <v>0.26035616019565883</v>
      </c>
      <c r="AE11" s="132">
        <f t="shared" si="12"/>
        <v>0.27801131152552738</v>
      </c>
      <c r="AF11" s="132">
        <f t="shared" si="13"/>
        <v>0.23691149495567104</v>
      </c>
      <c r="AG11" s="132">
        <f t="shared" si="14"/>
        <v>0.14189085906450627</v>
      </c>
      <c r="AH11" s="132">
        <f t="shared" si="15"/>
        <v>5.8353714460409663E-2</v>
      </c>
    </row>
    <row r="12" spans="1:34">
      <c r="B12" s="64">
        <v>7</v>
      </c>
      <c r="C12" s="51" t="s">
        <v>44</v>
      </c>
      <c r="D12" s="223">
        <v>79</v>
      </c>
      <c r="E12" s="224">
        <v>432</v>
      </c>
      <c r="F12" s="220">
        <f t="shared" si="0"/>
        <v>511</v>
      </c>
      <c r="G12" s="223">
        <v>147</v>
      </c>
      <c r="H12" s="224">
        <v>833</v>
      </c>
      <c r="I12" s="220">
        <f t="shared" si="1"/>
        <v>980</v>
      </c>
      <c r="J12" s="223">
        <v>1815</v>
      </c>
      <c r="K12" s="224">
        <v>12181</v>
      </c>
      <c r="L12" s="220">
        <f t="shared" si="2"/>
        <v>13996</v>
      </c>
      <c r="M12" s="223">
        <v>1116</v>
      </c>
      <c r="N12" s="224">
        <v>13985</v>
      </c>
      <c r="O12" s="220">
        <f t="shared" si="3"/>
        <v>15101</v>
      </c>
      <c r="P12" s="223">
        <v>461</v>
      </c>
      <c r="Q12" s="224">
        <v>13203</v>
      </c>
      <c r="R12" s="220">
        <f t="shared" si="4"/>
        <v>13664</v>
      </c>
      <c r="S12" s="223">
        <v>130</v>
      </c>
      <c r="T12" s="224">
        <v>7769</v>
      </c>
      <c r="U12" s="220">
        <f t="shared" si="5"/>
        <v>7899</v>
      </c>
      <c r="V12" s="223">
        <v>30</v>
      </c>
      <c r="W12" s="224">
        <v>2988</v>
      </c>
      <c r="X12" s="220">
        <f t="shared" si="6"/>
        <v>3018</v>
      </c>
      <c r="Y12" s="221">
        <f>SUM(D12,G12,J12,M12,P12,S12,V12)</f>
        <v>3778</v>
      </c>
      <c r="Z12" s="222">
        <f t="shared" si="16"/>
        <v>51391</v>
      </c>
      <c r="AA12" s="220">
        <f t="shared" si="8"/>
        <v>55169</v>
      </c>
      <c r="AB12" s="132">
        <f t="shared" si="9"/>
        <v>9.262448113977053E-3</v>
      </c>
      <c r="AC12" s="132">
        <f t="shared" si="10"/>
        <v>1.7763599122695716E-2</v>
      </c>
      <c r="AD12" s="132">
        <f t="shared" si="11"/>
        <v>0.25369319726658085</v>
      </c>
      <c r="AE12" s="132">
        <f t="shared" si="12"/>
        <v>0.273722561583498</v>
      </c>
      <c r="AF12" s="132">
        <f t="shared" si="13"/>
        <v>0.24767532491072886</v>
      </c>
      <c r="AG12" s="132">
        <f t="shared" si="14"/>
        <v>0.14317823415323824</v>
      </c>
      <c r="AH12" s="132">
        <f t="shared" si="15"/>
        <v>5.47046348492813E-2</v>
      </c>
    </row>
    <row r="13" spans="1:34" ht="14.25" thickBot="1">
      <c r="B13" s="64">
        <v>8</v>
      </c>
      <c r="C13" s="51" t="s">
        <v>57</v>
      </c>
      <c r="D13" s="223">
        <v>177</v>
      </c>
      <c r="E13" s="224">
        <v>958</v>
      </c>
      <c r="F13" s="220">
        <f t="shared" si="0"/>
        <v>1135</v>
      </c>
      <c r="G13" s="223">
        <v>381</v>
      </c>
      <c r="H13" s="224">
        <v>2211</v>
      </c>
      <c r="I13" s="220">
        <f t="shared" si="1"/>
        <v>2592</v>
      </c>
      <c r="J13" s="223">
        <v>4481</v>
      </c>
      <c r="K13" s="224">
        <v>31137</v>
      </c>
      <c r="L13" s="220">
        <f t="shared" si="2"/>
        <v>35618</v>
      </c>
      <c r="M13" s="223">
        <v>2890</v>
      </c>
      <c r="N13" s="224">
        <v>37383</v>
      </c>
      <c r="O13" s="220">
        <f t="shared" si="3"/>
        <v>40273</v>
      </c>
      <c r="P13" s="223">
        <v>1345</v>
      </c>
      <c r="Q13" s="224">
        <v>35535</v>
      </c>
      <c r="R13" s="220">
        <f t="shared" si="4"/>
        <v>36880</v>
      </c>
      <c r="S13" s="223">
        <v>248</v>
      </c>
      <c r="T13" s="224">
        <v>20836</v>
      </c>
      <c r="U13" s="220">
        <f t="shared" si="5"/>
        <v>21084</v>
      </c>
      <c r="V13" s="223">
        <v>44</v>
      </c>
      <c r="W13" s="224">
        <v>8238</v>
      </c>
      <c r="X13" s="220">
        <f t="shared" si="6"/>
        <v>8282</v>
      </c>
      <c r="Y13" s="221">
        <f>SUM(D13,G13,J13,M13,P13,S13,V13)</f>
        <v>9566</v>
      </c>
      <c r="Z13" s="222">
        <f t="shared" si="16"/>
        <v>136298</v>
      </c>
      <c r="AA13" s="220">
        <f t="shared" si="8"/>
        <v>145864</v>
      </c>
      <c r="AB13" s="132">
        <f t="shared" si="9"/>
        <v>7.781220863269895E-3</v>
      </c>
      <c r="AC13" s="132">
        <f t="shared" si="10"/>
        <v>1.7769977513300061E-2</v>
      </c>
      <c r="AD13" s="132">
        <f t="shared" si="11"/>
        <v>0.24418636538145122</v>
      </c>
      <c r="AE13" s="132">
        <f t="shared" si="12"/>
        <v>0.27609965447265944</v>
      </c>
      <c r="AF13" s="132">
        <f t="shared" si="13"/>
        <v>0.2528382602972632</v>
      </c>
      <c r="AG13" s="132">
        <f t="shared" si="14"/>
        <v>0.14454560412438985</v>
      </c>
      <c r="AH13" s="132">
        <f t="shared" si="15"/>
        <v>5.6778917347666318E-2</v>
      </c>
    </row>
    <row r="14" spans="1:34" ht="14.25" thickTop="1">
      <c r="B14" s="283" t="s">
        <v>0</v>
      </c>
      <c r="C14" s="284"/>
      <c r="D14" s="225">
        <f>年齢階層別レセプト件数!C4</f>
        <v>468</v>
      </c>
      <c r="E14" s="226">
        <f>年齢階層別レセプト件数!D4</f>
        <v>2559</v>
      </c>
      <c r="F14" s="203">
        <f>年齢階層別レセプト件数!E4</f>
        <v>3027</v>
      </c>
      <c r="G14" s="225">
        <f>年齢階層別レセプト件数!C5</f>
        <v>940</v>
      </c>
      <c r="H14" s="226">
        <f>年齢階層別レセプト件数!D5</f>
        <v>5564</v>
      </c>
      <c r="I14" s="203">
        <f>年齢階層別レセプト件数!E5</f>
        <v>6504</v>
      </c>
      <c r="J14" s="225">
        <f>年齢階層別レセプト件数!C6</f>
        <v>16742</v>
      </c>
      <c r="K14" s="226">
        <f>年齢階層別レセプト件数!D6</f>
        <v>114436</v>
      </c>
      <c r="L14" s="203">
        <f>年齢階層別レセプト件数!E6</f>
        <v>131178</v>
      </c>
      <c r="M14" s="225">
        <f>年齢階層別レセプト件数!C7</f>
        <v>10390</v>
      </c>
      <c r="N14" s="226">
        <f>年齢階層別レセプト件数!D7</f>
        <v>128951</v>
      </c>
      <c r="O14" s="203">
        <f>年齢階層別レセプト件数!E7</f>
        <v>139341</v>
      </c>
      <c r="P14" s="225">
        <f>年齢階層別レセプト件数!C8</f>
        <v>4499</v>
      </c>
      <c r="Q14" s="226">
        <f>年齢階層別レセプト件数!D8</f>
        <v>116532</v>
      </c>
      <c r="R14" s="203">
        <f>年齢階層別レセプト件数!E8</f>
        <v>121031</v>
      </c>
      <c r="S14" s="225">
        <f>年齢階層別レセプト件数!C9</f>
        <v>950</v>
      </c>
      <c r="T14" s="226">
        <f>年齢階層別レセプト件数!D9</f>
        <v>68010</v>
      </c>
      <c r="U14" s="203">
        <f>年齢階層別レセプト件数!E9</f>
        <v>68960</v>
      </c>
      <c r="V14" s="225">
        <f>年齢階層別レセプト件数!C10</f>
        <v>161</v>
      </c>
      <c r="W14" s="226">
        <f>年齢階層別レセプト件数!D10</f>
        <v>26859</v>
      </c>
      <c r="X14" s="203">
        <f>年齢階層別レセプト件数!E10</f>
        <v>27020</v>
      </c>
      <c r="Y14" s="225">
        <f>年齢階層別レセプト件数!C11</f>
        <v>34150</v>
      </c>
      <c r="Z14" s="226">
        <f>年齢階層別レセプト件数!D11</f>
        <v>462911</v>
      </c>
      <c r="AA14" s="203">
        <f>年齢階層別レセプト件数!E11</f>
        <v>497061</v>
      </c>
      <c r="AB14" s="133">
        <f>IFERROR(F14/$AA14,0)</f>
        <v>6.089795819828955E-3</v>
      </c>
      <c r="AC14" s="133">
        <f>IFERROR(I14/$AA14,0)</f>
        <v>1.3084913119315335E-2</v>
      </c>
      <c r="AD14" s="133">
        <f>IFERROR(L14/$AA14,0)</f>
        <v>0.26390724679667082</v>
      </c>
      <c r="AE14" s="133">
        <f>IFERROR(O14/$AA14,0)</f>
        <v>0.28032977843765655</v>
      </c>
      <c r="AF14" s="133">
        <f>IFERROR(R14/$AA14,0)</f>
        <v>0.24349325334315103</v>
      </c>
      <c r="AG14" s="133">
        <f>IFERROR(U14/$AA14,0)</f>
        <v>0.13873548719372472</v>
      </c>
      <c r="AH14" s="133">
        <f>IFERROR(X14/$AA14,0)</f>
        <v>5.4359525289652579E-2</v>
      </c>
    </row>
    <row r="15" spans="1:34">
      <c r="Y15" s="66"/>
      <c r="Z15" s="66"/>
      <c r="AA15" s="66"/>
    </row>
  </sheetData>
  <mergeCells count="20">
    <mergeCell ref="AH4:AH5"/>
    <mergeCell ref="AD4:AD5"/>
    <mergeCell ref="AE4:AE5"/>
    <mergeCell ref="B14:C14"/>
    <mergeCell ref="V4:X4"/>
    <mergeCell ref="AB4:AB5"/>
    <mergeCell ref="AC4:AC5"/>
    <mergeCell ref="B3:B5"/>
    <mergeCell ref="C3:C5"/>
    <mergeCell ref="D3:AA3"/>
    <mergeCell ref="AB3:AH3"/>
    <mergeCell ref="D4:F4"/>
    <mergeCell ref="G4:I4"/>
    <mergeCell ref="J4:L4"/>
    <mergeCell ref="M4:O4"/>
    <mergeCell ref="Y4:AA4"/>
    <mergeCell ref="P4:R4"/>
    <mergeCell ref="S4:U4"/>
    <mergeCell ref="AF4:AF5"/>
    <mergeCell ref="AG4:AG5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2.25" style="6" customWidth="1"/>
    <col min="4" max="5" width="12.625" style="6" customWidth="1"/>
    <col min="6" max="6" width="11.625" style="6" customWidth="1"/>
    <col min="7" max="9" width="17.625" style="6" customWidth="1"/>
    <col min="10" max="11" width="11.625" style="6" customWidth="1"/>
    <col min="12" max="12" width="12.25" style="40" bestFit="1" customWidth="1"/>
    <col min="13" max="14" width="10.5" style="27" customWidth="1"/>
    <col min="15" max="15" width="12.25" style="27" bestFit="1" customWidth="1"/>
    <col min="16" max="17" width="10.625" style="27" customWidth="1"/>
    <col min="18" max="18" width="9.875" style="27" bestFit="1" customWidth="1"/>
    <col min="19" max="19" width="10" style="27" customWidth="1"/>
    <col min="20" max="16384" width="9" style="6"/>
  </cols>
  <sheetData>
    <row r="1" spans="1:20" ht="16.5" customHeight="1">
      <c r="A1" s="26" t="s">
        <v>365</v>
      </c>
    </row>
    <row r="2" spans="1:20" ht="16.5" customHeight="1">
      <c r="A2" s="26" t="s">
        <v>336</v>
      </c>
    </row>
    <row r="3" spans="1:20" ht="16.5" customHeight="1">
      <c r="B3" s="285"/>
      <c r="C3" s="288" t="s">
        <v>114</v>
      </c>
      <c r="D3" s="31" t="s">
        <v>94</v>
      </c>
      <c r="E3" s="31" t="s">
        <v>95</v>
      </c>
      <c r="F3" s="31" t="s">
        <v>96</v>
      </c>
      <c r="G3" s="31" t="s">
        <v>97</v>
      </c>
      <c r="H3" s="31" t="s">
        <v>98</v>
      </c>
      <c r="I3" s="31" t="s">
        <v>99</v>
      </c>
      <c r="J3" s="31" t="s">
        <v>100</v>
      </c>
      <c r="K3" s="110"/>
      <c r="R3" s="91"/>
      <c r="S3" s="91"/>
    </row>
    <row r="4" spans="1:20" ht="16.5" customHeight="1">
      <c r="B4" s="286"/>
      <c r="C4" s="289"/>
      <c r="D4" s="277" t="s">
        <v>101</v>
      </c>
      <c r="E4" s="277" t="s">
        <v>102</v>
      </c>
      <c r="F4" s="277" t="s">
        <v>380</v>
      </c>
      <c r="G4" s="279" t="s">
        <v>338</v>
      </c>
      <c r="H4" s="32"/>
      <c r="I4" s="33"/>
      <c r="J4" s="277" t="s">
        <v>393</v>
      </c>
      <c r="K4" s="111"/>
      <c r="L4" s="41" t="s">
        <v>337</v>
      </c>
      <c r="M4" s="42"/>
      <c r="N4" s="43"/>
      <c r="O4" s="43"/>
      <c r="P4" s="43"/>
      <c r="Q4" s="43"/>
      <c r="R4" s="47"/>
      <c r="S4" s="47"/>
    </row>
    <row r="5" spans="1:20" ht="60" customHeight="1">
      <c r="B5" s="287"/>
      <c r="C5" s="290"/>
      <c r="D5" s="278"/>
      <c r="E5" s="278"/>
      <c r="F5" s="278"/>
      <c r="G5" s="278"/>
      <c r="H5" s="34" t="s">
        <v>339</v>
      </c>
      <c r="I5" s="35" t="s">
        <v>340</v>
      </c>
      <c r="J5" s="278"/>
      <c r="K5" s="111"/>
      <c r="L5" s="280" t="s">
        <v>341</v>
      </c>
      <c r="M5" s="282"/>
      <c r="N5" s="281"/>
      <c r="O5" s="280" t="s">
        <v>342</v>
      </c>
      <c r="P5" s="281"/>
      <c r="Q5" s="45"/>
      <c r="R5" s="213" t="s">
        <v>343</v>
      </c>
      <c r="S5" s="213" t="s">
        <v>344</v>
      </c>
      <c r="T5" s="49"/>
    </row>
    <row r="6" spans="1:20" ht="19.5" customHeight="1">
      <c r="B6" s="36">
        <v>1</v>
      </c>
      <c r="C6" s="28" t="s">
        <v>1</v>
      </c>
      <c r="D6" s="135">
        <v>3960659</v>
      </c>
      <c r="E6" s="219">
        <v>55273</v>
      </c>
      <c r="F6" s="256">
        <f>IFERROR(E6/D6,0)</f>
        <v>1.3955505889297715E-2</v>
      </c>
      <c r="G6" s="219">
        <v>122569851440</v>
      </c>
      <c r="H6" s="219">
        <v>51358722910</v>
      </c>
      <c r="I6" s="217">
        <f>G6-H6</f>
        <v>71211128530</v>
      </c>
      <c r="J6" s="37">
        <f>IFERROR(H6/G6,0)</f>
        <v>0.41901595136664549</v>
      </c>
      <c r="K6" s="29"/>
      <c r="L6" s="44" t="str">
        <f>INDEX($C$6:$C$13,MATCH(M6,F$6:F$13,0))</f>
        <v>泉州医療圏</v>
      </c>
      <c r="M6" s="264">
        <f>LARGE(F$6:F$13,ROW(B1))</f>
        <v>1.7318282655693931E-2</v>
      </c>
      <c r="N6" s="263">
        <f>ROUND(M6,4)</f>
        <v>1.7299999999999999E-2</v>
      </c>
      <c r="O6" s="44" t="str">
        <f>INDEX($C$6:$C$13,MATCH(P6,J$6:J$13,0))</f>
        <v>堺市医療圏</v>
      </c>
      <c r="P6" s="99">
        <f>LARGE(J$6:J$13,ROW(B1))</f>
        <v>0.4228154890864948</v>
      </c>
      <c r="Q6" s="46"/>
      <c r="R6" s="262">
        <f>ROUND($F$14,4)</f>
        <v>1.52E-2</v>
      </c>
      <c r="S6" s="97">
        <f>$J$14</f>
        <v>0.41309659431360696</v>
      </c>
      <c r="T6" s="204">
        <v>0</v>
      </c>
    </row>
    <row r="7" spans="1:20" ht="19.5" customHeight="1">
      <c r="B7" s="36">
        <v>2</v>
      </c>
      <c r="C7" s="28" t="s">
        <v>8</v>
      </c>
      <c r="D7" s="135">
        <v>2859759</v>
      </c>
      <c r="E7" s="219">
        <v>43405</v>
      </c>
      <c r="F7" s="256">
        <f>IFERROR(E7/D7,0)</f>
        <v>1.5177852399450444E-2</v>
      </c>
      <c r="G7" s="219">
        <v>94910074100</v>
      </c>
      <c r="H7" s="219">
        <v>40000475180</v>
      </c>
      <c r="I7" s="217">
        <f t="shared" ref="I7:I13" si="0">G7-H7</f>
        <v>54909598920</v>
      </c>
      <c r="J7" s="37">
        <f t="shared" ref="J7:J14" si="1">IFERROR(H7/G7,0)</f>
        <v>0.42145657939171288</v>
      </c>
      <c r="K7" s="29"/>
      <c r="L7" s="44" t="str">
        <f t="shared" ref="L7:L13" si="2">INDEX($C$6:$C$13,MATCH(M7,F$6:F$13,0))</f>
        <v>堺市医療圏</v>
      </c>
      <c r="M7" s="264">
        <f t="shared" ref="M7:M13" si="3">LARGE(F$6:F$13,ROW(B2))</f>
        <v>1.6874644118991776E-2</v>
      </c>
      <c r="N7" s="263">
        <f t="shared" ref="N7:N13" si="4">ROUND(M7,4)</f>
        <v>1.6899999999999998E-2</v>
      </c>
      <c r="O7" s="44" t="str">
        <f t="shared" ref="O7:O13" si="5">INDEX($C$6:$C$13,MATCH(P7,J$6:J$13,0))</f>
        <v>三島医療圏</v>
      </c>
      <c r="P7" s="99">
        <f t="shared" ref="P7:P13" si="6">LARGE(J$6:J$13,ROW(B2))</f>
        <v>0.42145657939171288</v>
      </c>
      <c r="Q7" s="46"/>
      <c r="R7" s="262">
        <f t="shared" ref="R7:R13" si="7">ROUND($F$14,4)</f>
        <v>1.52E-2</v>
      </c>
      <c r="S7" s="97">
        <f t="shared" ref="S7:S13" si="8">$J$14</f>
        <v>0.41309659431360696</v>
      </c>
      <c r="T7" s="204">
        <v>0</v>
      </c>
    </row>
    <row r="8" spans="1:20" ht="19.5" customHeight="1">
      <c r="B8" s="36">
        <v>3</v>
      </c>
      <c r="C8" s="30" t="s">
        <v>13</v>
      </c>
      <c r="D8" s="135">
        <v>4327584</v>
      </c>
      <c r="E8" s="219">
        <v>63974</v>
      </c>
      <c r="F8" s="256">
        <f t="shared" ref="F8:F14" si="9">IFERROR(E8/D8,0)</f>
        <v>1.4782844192048034E-2</v>
      </c>
      <c r="G8" s="219">
        <v>144732850310</v>
      </c>
      <c r="H8" s="219">
        <v>59828522600</v>
      </c>
      <c r="I8" s="217">
        <f t="shared" si="0"/>
        <v>84904327710</v>
      </c>
      <c r="J8" s="37">
        <f t="shared" si="1"/>
        <v>0.41337210226879834</v>
      </c>
      <c r="K8" s="29"/>
      <c r="L8" s="44" t="str">
        <f t="shared" si="2"/>
        <v>大阪市医療圏</v>
      </c>
      <c r="M8" s="264">
        <f t="shared" si="3"/>
        <v>1.5330325507717712E-2</v>
      </c>
      <c r="N8" s="263">
        <f t="shared" si="4"/>
        <v>1.5299999999999999E-2</v>
      </c>
      <c r="O8" s="44" t="str">
        <f t="shared" si="5"/>
        <v>泉州医療圏</v>
      </c>
      <c r="P8" s="99">
        <f t="shared" si="6"/>
        <v>0.41936212610006152</v>
      </c>
      <c r="Q8" s="46"/>
      <c r="R8" s="262">
        <f t="shared" si="7"/>
        <v>1.52E-2</v>
      </c>
      <c r="S8" s="97">
        <f t="shared" si="8"/>
        <v>0.41309659431360696</v>
      </c>
      <c r="T8" s="204">
        <v>0</v>
      </c>
    </row>
    <row r="9" spans="1:20" ht="19.5" customHeight="1">
      <c r="B9" s="36">
        <v>4</v>
      </c>
      <c r="C9" s="30" t="s">
        <v>21</v>
      </c>
      <c r="D9" s="135">
        <v>3241486</v>
      </c>
      <c r="E9" s="219">
        <v>44206</v>
      </c>
      <c r="F9" s="256">
        <f t="shared" si="9"/>
        <v>1.3637572397351092E-2</v>
      </c>
      <c r="G9" s="219">
        <v>103551609960</v>
      </c>
      <c r="H9" s="219">
        <v>40814436840</v>
      </c>
      <c r="I9" s="217">
        <f t="shared" si="0"/>
        <v>62737173120</v>
      </c>
      <c r="J9" s="37">
        <f t="shared" si="1"/>
        <v>0.39414584530135105</v>
      </c>
      <c r="K9" s="29"/>
      <c r="L9" s="44" t="str">
        <f t="shared" si="2"/>
        <v>三島医療圏</v>
      </c>
      <c r="M9" s="264">
        <f t="shared" si="3"/>
        <v>1.5177852399450444E-2</v>
      </c>
      <c r="N9" s="263">
        <f t="shared" si="4"/>
        <v>1.52E-2</v>
      </c>
      <c r="O9" s="44" t="str">
        <f t="shared" si="5"/>
        <v>豊能医療圏</v>
      </c>
      <c r="P9" s="99">
        <f t="shared" si="6"/>
        <v>0.41901595136664549</v>
      </c>
      <c r="Q9" s="46"/>
      <c r="R9" s="262">
        <f t="shared" si="7"/>
        <v>1.52E-2</v>
      </c>
      <c r="S9" s="97">
        <f t="shared" si="8"/>
        <v>0.41309659431360696</v>
      </c>
      <c r="T9" s="204">
        <v>0</v>
      </c>
    </row>
    <row r="10" spans="1:20" ht="19.5" customHeight="1">
      <c r="B10" s="36">
        <v>5</v>
      </c>
      <c r="C10" s="30" t="s">
        <v>25</v>
      </c>
      <c r="D10" s="135">
        <v>2506542</v>
      </c>
      <c r="E10" s="219">
        <v>36834</v>
      </c>
      <c r="F10" s="256">
        <f t="shared" si="9"/>
        <v>1.4695145742620709E-2</v>
      </c>
      <c r="G10" s="219">
        <v>83546037310</v>
      </c>
      <c r="H10" s="219">
        <v>33700960480</v>
      </c>
      <c r="I10" s="217">
        <f t="shared" si="0"/>
        <v>49845076830</v>
      </c>
      <c r="J10" s="37">
        <f t="shared" si="1"/>
        <v>0.40338191451201455</v>
      </c>
      <c r="K10" s="29"/>
      <c r="L10" s="44" t="str">
        <f t="shared" si="2"/>
        <v>北河内医療圏</v>
      </c>
      <c r="M10" s="264">
        <f t="shared" si="3"/>
        <v>1.4782844192048034E-2</v>
      </c>
      <c r="N10" s="263">
        <f t="shared" si="4"/>
        <v>1.4800000000000001E-2</v>
      </c>
      <c r="O10" s="44" t="str">
        <f t="shared" si="5"/>
        <v>北河内医療圏</v>
      </c>
      <c r="P10" s="99">
        <f t="shared" si="6"/>
        <v>0.41337210226879834</v>
      </c>
      <c r="Q10" s="46"/>
      <c r="R10" s="262">
        <f t="shared" si="7"/>
        <v>1.52E-2</v>
      </c>
      <c r="S10" s="97">
        <f t="shared" si="8"/>
        <v>0.41309659431360696</v>
      </c>
      <c r="T10" s="204">
        <v>0</v>
      </c>
    </row>
    <row r="11" spans="1:20" ht="19.5" customHeight="1">
      <c r="B11" s="36">
        <v>6</v>
      </c>
      <c r="C11" s="30" t="s">
        <v>35</v>
      </c>
      <c r="D11" s="135">
        <v>3101458</v>
      </c>
      <c r="E11" s="219">
        <v>52336</v>
      </c>
      <c r="F11" s="256">
        <f t="shared" si="9"/>
        <v>1.6874644118991776E-2</v>
      </c>
      <c r="G11" s="219">
        <v>110057846250</v>
      </c>
      <c r="H11" s="219">
        <v>46534162090</v>
      </c>
      <c r="I11" s="217">
        <f t="shared" si="0"/>
        <v>63523684160</v>
      </c>
      <c r="J11" s="37">
        <f t="shared" si="1"/>
        <v>0.4228154890864948</v>
      </c>
      <c r="K11" s="29"/>
      <c r="L11" s="44" t="str">
        <f t="shared" si="2"/>
        <v>南河内医療圏</v>
      </c>
      <c r="M11" s="264">
        <f t="shared" si="3"/>
        <v>1.4695145742620709E-2</v>
      </c>
      <c r="N11" s="263">
        <f t="shared" si="4"/>
        <v>1.47E-2</v>
      </c>
      <c r="O11" s="44" t="str">
        <f t="shared" si="5"/>
        <v>大阪市医療圏</v>
      </c>
      <c r="P11" s="99">
        <f t="shared" si="6"/>
        <v>0.41127191378900479</v>
      </c>
      <c r="Q11" s="46"/>
      <c r="R11" s="262">
        <f t="shared" si="7"/>
        <v>1.52E-2</v>
      </c>
      <c r="S11" s="97">
        <f t="shared" si="8"/>
        <v>0.41309659431360696</v>
      </c>
      <c r="T11" s="204">
        <v>0</v>
      </c>
    </row>
    <row r="12" spans="1:20" ht="19.5" customHeight="1">
      <c r="B12" s="36">
        <v>7</v>
      </c>
      <c r="C12" s="30" t="s">
        <v>44</v>
      </c>
      <c r="D12" s="135">
        <v>3185593</v>
      </c>
      <c r="E12" s="219">
        <v>55169</v>
      </c>
      <c r="F12" s="256">
        <f t="shared" si="9"/>
        <v>1.7318282655693931E-2</v>
      </c>
      <c r="G12" s="219">
        <v>118634086780</v>
      </c>
      <c r="H12" s="219">
        <v>49750642860</v>
      </c>
      <c r="I12" s="217">
        <f t="shared" si="0"/>
        <v>68883443920</v>
      </c>
      <c r="J12" s="37">
        <f t="shared" si="1"/>
        <v>0.41936212610006152</v>
      </c>
      <c r="K12" s="29"/>
      <c r="L12" s="44" t="str">
        <f t="shared" si="2"/>
        <v>豊能医療圏</v>
      </c>
      <c r="M12" s="264">
        <f t="shared" si="3"/>
        <v>1.3955505889297715E-2</v>
      </c>
      <c r="N12" s="263">
        <f t="shared" si="4"/>
        <v>1.4E-2</v>
      </c>
      <c r="O12" s="44" t="str">
        <f t="shared" si="5"/>
        <v>南河内医療圏</v>
      </c>
      <c r="P12" s="99">
        <f t="shared" si="6"/>
        <v>0.40338191451201455</v>
      </c>
      <c r="Q12" s="46"/>
      <c r="R12" s="262">
        <f t="shared" si="7"/>
        <v>1.52E-2</v>
      </c>
      <c r="S12" s="97">
        <f t="shared" si="8"/>
        <v>0.41309659431360696</v>
      </c>
      <c r="T12" s="204">
        <v>0</v>
      </c>
    </row>
    <row r="13" spans="1:20" ht="19.5" customHeight="1" thickBot="1">
      <c r="B13" s="36">
        <v>8</v>
      </c>
      <c r="C13" s="30" t="s">
        <v>57</v>
      </c>
      <c r="D13" s="135">
        <v>9514736</v>
      </c>
      <c r="E13" s="219">
        <v>145864</v>
      </c>
      <c r="F13" s="256">
        <f t="shared" si="9"/>
        <v>1.5330325507717712E-2</v>
      </c>
      <c r="G13" s="219">
        <v>327618593180</v>
      </c>
      <c r="H13" s="219">
        <v>134740325810</v>
      </c>
      <c r="I13" s="217">
        <f t="shared" si="0"/>
        <v>192878267370</v>
      </c>
      <c r="J13" s="37">
        <f t="shared" si="1"/>
        <v>0.41127191378900479</v>
      </c>
      <c r="K13" s="29"/>
      <c r="L13" s="44" t="str">
        <f t="shared" si="2"/>
        <v>中河内医療圏</v>
      </c>
      <c r="M13" s="264">
        <f t="shared" si="3"/>
        <v>1.3637572397351092E-2</v>
      </c>
      <c r="N13" s="263">
        <f t="shared" si="4"/>
        <v>1.3599999999999999E-2</v>
      </c>
      <c r="O13" s="44" t="str">
        <f t="shared" si="5"/>
        <v>中河内医療圏</v>
      </c>
      <c r="P13" s="99">
        <f t="shared" si="6"/>
        <v>0.39414584530135105</v>
      </c>
      <c r="Q13" s="46"/>
      <c r="R13" s="262">
        <f t="shared" si="7"/>
        <v>1.52E-2</v>
      </c>
      <c r="S13" s="97">
        <f t="shared" si="8"/>
        <v>0.41309659431360696</v>
      </c>
      <c r="T13" s="204">
        <v>999</v>
      </c>
    </row>
    <row r="14" spans="1:20" ht="19.5" customHeight="1" thickTop="1">
      <c r="B14" s="283" t="s">
        <v>0</v>
      </c>
      <c r="C14" s="284"/>
      <c r="D14" s="203">
        <f>件数及び割合!$R$4</f>
        <v>32697817</v>
      </c>
      <c r="E14" s="216">
        <f>件数及び割合!$R$5</f>
        <v>497061</v>
      </c>
      <c r="F14" s="257">
        <f t="shared" si="9"/>
        <v>1.5201657040284982E-2</v>
      </c>
      <c r="G14" s="216">
        <f>件数及び割合!$R$7</f>
        <v>1105620949330</v>
      </c>
      <c r="H14" s="216">
        <f>件数及び割合!$R$8</f>
        <v>456728248770</v>
      </c>
      <c r="I14" s="218">
        <f>件数及び割合!$R$9</f>
        <v>648892700560</v>
      </c>
      <c r="J14" s="39">
        <f t="shared" si="1"/>
        <v>0.41309659431360696</v>
      </c>
      <c r="K14" s="29"/>
      <c r="R14" s="92"/>
      <c r="S14" s="93"/>
    </row>
    <row r="15" spans="1:20">
      <c r="R15" s="94"/>
      <c r="S15" s="94"/>
    </row>
  </sheetData>
  <mergeCells count="10">
    <mergeCell ref="B14:C14"/>
    <mergeCell ref="B3:B5"/>
    <mergeCell ref="C3:C5"/>
    <mergeCell ref="D4:D5"/>
    <mergeCell ref="E4:E5"/>
    <mergeCell ref="F4:F5"/>
    <mergeCell ref="G4:G5"/>
    <mergeCell ref="J4:J5"/>
    <mergeCell ref="O5:P5"/>
    <mergeCell ref="L5:N5"/>
  </mergeCells>
  <phoneticPr fontId="4"/>
  <pageMargins left="0.70866141732283472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ignoredErrors>
    <ignoredError sqref="M6:M10 P6:P10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3.25" style="47" customWidth="1"/>
    <col min="3" max="3" width="9.625" style="47" customWidth="1"/>
    <col min="4" max="27" width="8.625" style="47" customWidth="1"/>
    <col min="28" max="34" width="6.125" style="47" customWidth="1"/>
    <col min="35" max="16384" width="9" style="47"/>
  </cols>
  <sheetData>
    <row r="1" spans="1:34" ht="16.5" customHeight="1">
      <c r="A1" s="236" t="s">
        <v>368</v>
      </c>
      <c r="B1" s="236"/>
    </row>
    <row r="2" spans="1:34" ht="16.5" customHeight="1">
      <c r="A2" s="236" t="s">
        <v>348</v>
      </c>
      <c r="B2" s="236"/>
    </row>
    <row r="3" spans="1:34" ht="16.5" customHeight="1">
      <c r="B3" s="311"/>
      <c r="C3" s="314" t="s">
        <v>137</v>
      </c>
      <c r="D3" s="304" t="s">
        <v>108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6"/>
      <c r="AB3" s="304" t="s">
        <v>138</v>
      </c>
      <c r="AC3" s="305"/>
      <c r="AD3" s="305"/>
      <c r="AE3" s="305"/>
      <c r="AF3" s="305"/>
      <c r="AG3" s="305"/>
      <c r="AH3" s="306"/>
    </row>
    <row r="4" spans="1:34">
      <c r="B4" s="312"/>
      <c r="C4" s="315"/>
      <c r="D4" s="304" t="s">
        <v>65</v>
      </c>
      <c r="E4" s="305"/>
      <c r="F4" s="305"/>
      <c r="G4" s="304" t="s">
        <v>66</v>
      </c>
      <c r="H4" s="305"/>
      <c r="I4" s="305"/>
      <c r="J4" s="304" t="s">
        <v>67</v>
      </c>
      <c r="K4" s="305"/>
      <c r="L4" s="305"/>
      <c r="M4" s="304" t="s">
        <v>68</v>
      </c>
      <c r="N4" s="305"/>
      <c r="O4" s="305"/>
      <c r="P4" s="304" t="s">
        <v>69</v>
      </c>
      <c r="Q4" s="305"/>
      <c r="R4" s="305"/>
      <c r="S4" s="304" t="s">
        <v>70</v>
      </c>
      <c r="T4" s="305"/>
      <c r="U4" s="305"/>
      <c r="V4" s="304" t="s">
        <v>71</v>
      </c>
      <c r="W4" s="305"/>
      <c r="X4" s="305"/>
      <c r="Y4" s="304" t="s">
        <v>106</v>
      </c>
      <c r="Z4" s="305"/>
      <c r="AA4" s="305"/>
      <c r="AB4" s="307" t="s">
        <v>65</v>
      </c>
      <c r="AC4" s="307" t="s">
        <v>66</v>
      </c>
      <c r="AD4" s="307" t="s">
        <v>67</v>
      </c>
      <c r="AE4" s="307" t="s">
        <v>68</v>
      </c>
      <c r="AF4" s="307" t="s">
        <v>69</v>
      </c>
      <c r="AG4" s="307" t="s">
        <v>70</v>
      </c>
      <c r="AH4" s="307" t="s">
        <v>71</v>
      </c>
    </row>
    <row r="5" spans="1:34">
      <c r="B5" s="313"/>
      <c r="C5" s="316"/>
      <c r="D5" s="252" t="s">
        <v>105</v>
      </c>
      <c r="E5" s="253" t="s">
        <v>103</v>
      </c>
      <c r="F5" s="247" t="s">
        <v>135</v>
      </c>
      <c r="G5" s="252" t="s">
        <v>105</v>
      </c>
      <c r="H5" s="253" t="s">
        <v>103</v>
      </c>
      <c r="I5" s="247" t="s">
        <v>136</v>
      </c>
      <c r="J5" s="252" t="s">
        <v>105</v>
      </c>
      <c r="K5" s="253" t="s">
        <v>103</v>
      </c>
      <c r="L5" s="247" t="s">
        <v>136</v>
      </c>
      <c r="M5" s="252" t="s">
        <v>105</v>
      </c>
      <c r="N5" s="253" t="s">
        <v>103</v>
      </c>
      <c r="O5" s="247" t="s">
        <v>136</v>
      </c>
      <c r="P5" s="252" t="s">
        <v>105</v>
      </c>
      <c r="Q5" s="253" t="s">
        <v>103</v>
      </c>
      <c r="R5" s="247" t="s">
        <v>136</v>
      </c>
      <c r="S5" s="252" t="s">
        <v>105</v>
      </c>
      <c r="T5" s="253" t="s">
        <v>103</v>
      </c>
      <c r="U5" s="247" t="s">
        <v>136</v>
      </c>
      <c r="V5" s="252" t="s">
        <v>105</v>
      </c>
      <c r="W5" s="253" t="s">
        <v>103</v>
      </c>
      <c r="X5" s="248" t="s">
        <v>136</v>
      </c>
      <c r="Y5" s="252" t="s">
        <v>105</v>
      </c>
      <c r="Z5" s="253" t="s">
        <v>103</v>
      </c>
      <c r="AA5" s="248" t="s">
        <v>136</v>
      </c>
      <c r="AB5" s="308"/>
      <c r="AC5" s="308"/>
      <c r="AD5" s="308"/>
      <c r="AE5" s="308"/>
      <c r="AF5" s="308"/>
      <c r="AG5" s="308"/>
      <c r="AH5" s="308"/>
    </row>
    <row r="6" spans="1:34" ht="13.5" customHeight="1">
      <c r="B6" s="237">
        <v>1</v>
      </c>
      <c r="C6" s="50" t="s">
        <v>58</v>
      </c>
      <c r="D6" s="223">
        <v>177</v>
      </c>
      <c r="E6" s="224">
        <v>958</v>
      </c>
      <c r="F6" s="220">
        <f>SUM(D6:E6)</f>
        <v>1135</v>
      </c>
      <c r="G6" s="223">
        <v>381</v>
      </c>
      <c r="H6" s="224">
        <v>2211</v>
      </c>
      <c r="I6" s="220">
        <f>SUM(G6:H6)</f>
        <v>2592</v>
      </c>
      <c r="J6" s="223">
        <v>4481</v>
      </c>
      <c r="K6" s="224">
        <v>31137</v>
      </c>
      <c r="L6" s="220">
        <f>SUM(J6:K6)</f>
        <v>35618</v>
      </c>
      <c r="M6" s="223">
        <v>2890</v>
      </c>
      <c r="N6" s="224">
        <v>37383</v>
      </c>
      <c r="O6" s="220">
        <f>SUM(M6:N6)</f>
        <v>40273</v>
      </c>
      <c r="P6" s="223">
        <v>1345</v>
      </c>
      <c r="Q6" s="224">
        <v>35535</v>
      </c>
      <c r="R6" s="220">
        <f>SUM(P6:Q6)</f>
        <v>36880</v>
      </c>
      <c r="S6" s="223">
        <v>248</v>
      </c>
      <c r="T6" s="224">
        <v>20836</v>
      </c>
      <c r="U6" s="220">
        <f>SUM(S6:T6)</f>
        <v>21084</v>
      </c>
      <c r="V6" s="223">
        <v>44</v>
      </c>
      <c r="W6" s="224">
        <v>8238</v>
      </c>
      <c r="X6" s="220">
        <f>SUM(V6:W6)</f>
        <v>8282</v>
      </c>
      <c r="Y6" s="223">
        <f>SUM(D6,G6,J6,M6,P6,S6,V6)</f>
        <v>9566</v>
      </c>
      <c r="Z6" s="222">
        <f>SUM(E6,H6,K6,N6,Q6,T6,W6)</f>
        <v>136298</v>
      </c>
      <c r="AA6" s="220">
        <f>SUM(F6,I6,L6,O6,R6,U6,X6)</f>
        <v>145864</v>
      </c>
      <c r="AB6" s="132">
        <f>IFERROR(F6/$AA6,0)</f>
        <v>7.781220863269895E-3</v>
      </c>
      <c r="AC6" s="132">
        <f>IFERROR(I6/$AA6,0)</f>
        <v>1.7769977513300061E-2</v>
      </c>
      <c r="AD6" s="132">
        <f>IFERROR(L6/$AA6,0)</f>
        <v>0.24418636538145122</v>
      </c>
      <c r="AE6" s="132">
        <f>IFERROR(O6/$AA6,0)</f>
        <v>0.27609965447265944</v>
      </c>
      <c r="AF6" s="132">
        <f>IFERROR(R6/$AA6,0)</f>
        <v>0.2528382602972632</v>
      </c>
      <c r="AG6" s="132">
        <f>IFERROR(U6/$AA6,0)</f>
        <v>0.14454560412438985</v>
      </c>
      <c r="AH6" s="132">
        <f>IFERROR(X6/$AA6,0)</f>
        <v>5.6778917347666318E-2</v>
      </c>
    </row>
    <row r="7" spans="1:34" ht="13.5" customHeight="1">
      <c r="B7" s="237">
        <v>2</v>
      </c>
      <c r="C7" s="50" t="s">
        <v>115</v>
      </c>
      <c r="D7" s="223">
        <v>0</v>
      </c>
      <c r="E7" s="224">
        <v>17</v>
      </c>
      <c r="F7" s="220">
        <f t="shared" ref="F7:F70" si="0">SUM(D7:E7)</f>
        <v>17</v>
      </c>
      <c r="G7" s="223">
        <v>25</v>
      </c>
      <c r="H7" s="224">
        <v>36</v>
      </c>
      <c r="I7" s="220">
        <f t="shared" ref="I7:I70" si="1">SUM(G7:H7)</f>
        <v>61</v>
      </c>
      <c r="J7" s="223">
        <v>188</v>
      </c>
      <c r="K7" s="224">
        <v>1024</v>
      </c>
      <c r="L7" s="220">
        <f t="shared" ref="L7:L70" si="2">SUM(J7:K7)</f>
        <v>1212</v>
      </c>
      <c r="M7" s="223">
        <v>77</v>
      </c>
      <c r="N7" s="224">
        <v>1279</v>
      </c>
      <c r="O7" s="220">
        <f t="shared" ref="O7:O70" si="3">SUM(M7:N7)</f>
        <v>1356</v>
      </c>
      <c r="P7" s="223">
        <v>32</v>
      </c>
      <c r="Q7" s="224">
        <v>1362</v>
      </c>
      <c r="R7" s="220">
        <f t="shared" ref="R7:R70" si="4">SUM(P7:Q7)</f>
        <v>1394</v>
      </c>
      <c r="S7" s="223">
        <v>5</v>
      </c>
      <c r="T7" s="224">
        <v>791</v>
      </c>
      <c r="U7" s="220">
        <f t="shared" ref="U7:U70" si="5">SUM(S7:T7)</f>
        <v>796</v>
      </c>
      <c r="V7" s="223">
        <v>0</v>
      </c>
      <c r="W7" s="224">
        <v>229</v>
      </c>
      <c r="X7" s="220">
        <f t="shared" ref="X7:X70" si="6">SUM(V7:W7)</f>
        <v>229</v>
      </c>
      <c r="Y7" s="223">
        <f>SUM(D7,G7,J7,M7,P7,S7,V7)</f>
        <v>327</v>
      </c>
      <c r="Z7" s="222">
        <f>SUM(E7,H7,K7,N7,Q7,T7,W7)</f>
        <v>4738</v>
      </c>
      <c r="AA7" s="220">
        <f t="shared" ref="AA7:AA70" si="7">SUM(F7,I7,L7,O7,R7,U7,X7)</f>
        <v>5065</v>
      </c>
      <c r="AB7" s="132">
        <f t="shared" ref="AB7:AB70" si="8">IFERROR(F7/$AA7,0)</f>
        <v>3.3563672260612043E-3</v>
      </c>
      <c r="AC7" s="132">
        <f t="shared" ref="AC7:AC70" si="9">IFERROR(I7/$AA7,0)</f>
        <v>1.2043435340572556E-2</v>
      </c>
      <c r="AD7" s="132">
        <f t="shared" ref="AD7:AD70" si="10">IFERROR(L7/$AA7,0)</f>
        <v>0.23928923988153997</v>
      </c>
      <c r="AE7" s="132">
        <f t="shared" ref="AE7:AE70" si="11">IFERROR(O7/$AA7,0)</f>
        <v>0.26771964461994074</v>
      </c>
      <c r="AF7" s="132">
        <f t="shared" ref="AF7:AF70" si="12">IFERROR(R7/$AA7,0)</f>
        <v>0.27522211253701878</v>
      </c>
      <c r="AG7" s="132">
        <f t="shared" ref="AG7:AG70" si="13">IFERROR(U7/$AA7,0)</f>
        <v>0.15715695952615993</v>
      </c>
      <c r="AH7" s="132">
        <f t="shared" ref="AH7:AH70" si="14">IFERROR(X7/$AA7,0)</f>
        <v>4.5212240868706809E-2</v>
      </c>
    </row>
    <row r="8" spans="1:34" ht="13.5" customHeight="1">
      <c r="B8" s="237">
        <v>3</v>
      </c>
      <c r="C8" s="50" t="s">
        <v>116</v>
      </c>
      <c r="D8" s="223">
        <v>16</v>
      </c>
      <c r="E8" s="224">
        <v>5</v>
      </c>
      <c r="F8" s="220">
        <f t="shared" si="0"/>
        <v>21</v>
      </c>
      <c r="G8" s="223">
        <v>7</v>
      </c>
      <c r="H8" s="224">
        <v>99</v>
      </c>
      <c r="I8" s="220">
        <f t="shared" si="1"/>
        <v>106</v>
      </c>
      <c r="J8" s="223">
        <v>115</v>
      </c>
      <c r="K8" s="224">
        <v>728</v>
      </c>
      <c r="L8" s="220">
        <f t="shared" si="2"/>
        <v>843</v>
      </c>
      <c r="M8" s="223">
        <v>49</v>
      </c>
      <c r="N8" s="224">
        <v>814</v>
      </c>
      <c r="O8" s="220">
        <f t="shared" si="3"/>
        <v>863</v>
      </c>
      <c r="P8" s="223">
        <v>30</v>
      </c>
      <c r="Q8" s="224">
        <v>883</v>
      </c>
      <c r="R8" s="220">
        <f t="shared" si="4"/>
        <v>913</v>
      </c>
      <c r="S8" s="223">
        <v>0</v>
      </c>
      <c r="T8" s="224">
        <v>518</v>
      </c>
      <c r="U8" s="220">
        <f t="shared" si="5"/>
        <v>518</v>
      </c>
      <c r="V8" s="223">
        <v>0</v>
      </c>
      <c r="W8" s="224">
        <v>243</v>
      </c>
      <c r="X8" s="220">
        <f t="shared" si="6"/>
        <v>243</v>
      </c>
      <c r="Y8" s="223">
        <f>SUM(D8,G8,J8,M8,P8,S8,V8)</f>
        <v>217</v>
      </c>
      <c r="Z8" s="222">
        <f t="shared" ref="Y8:AA71" si="15">SUM(E8,H8,K8,N8,Q8,T8,W8)</f>
        <v>3290</v>
      </c>
      <c r="AA8" s="220">
        <f t="shared" si="7"/>
        <v>3507</v>
      </c>
      <c r="AB8" s="132">
        <f t="shared" si="8"/>
        <v>5.9880239520958087E-3</v>
      </c>
      <c r="AC8" s="132">
        <f t="shared" si="9"/>
        <v>3.0225263758197889E-2</v>
      </c>
      <c r="AD8" s="132">
        <f t="shared" si="10"/>
        <v>0.24037639007698888</v>
      </c>
      <c r="AE8" s="132">
        <f t="shared" si="11"/>
        <v>0.24607927003136584</v>
      </c>
      <c r="AF8" s="132">
        <f t="shared" si="12"/>
        <v>0.26033646991730824</v>
      </c>
      <c r="AG8" s="132">
        <f t="shared" si="13"/>
        <v>0.14770459081836326</v>
      </c>
      <c r="AH8" s="132">
        <f t="shared" si="14"/>
        <v>6.9289991445680071E-2</v>
      </c>
    </row>
    <row r="9" spans="1:34" ht="13.5" customHeight="1">
      <c r="B9" s="237">
        <v>4</v>
      </c>
      <c r="C9" s="50" t="s">
        <v>117</v>
      </c>
      <c r="D9" s="223">
        <v>7</v>
      </c>
      <c r="E9" s="224">
        <v>54</v>
      </c>
      <c r="F9" s="220">
        <f t="shared" si="0"/>
        <v>61</v>
      </c>
      <c r="G9" s="223">
        <v>35</v>
      </c>
      <c r="H9" s="224">
        <v>66</v>
      </c>
      <c r="I9" s="220">
        <f t="shared" si="1"/>
        <v>101</v>
      </c>
      <c r="J9" s="223">
        <v>95</v>
      </c>
      <c r="K9" s="224">
        <v>1047</v>
      </c>
      <c r="L9" s="220">
        <f t="shared" si="2"/>
        <v>1142</v>
      </c>
      <c r="M9" s="223">
        <v>79</v>
      </c>
      <c r="N9" s="224">
        <v>1245</v>
      </c>
      <c r="O9" s="220">
        <f t="shared" si="3"/>
        <v>1324</v>
      </c>
      <c r="P9" s="223">
        <v>30</v>
      </c>
      <c r="Q9" s="224">
        <v>1223</v>
      </c>
      <c r="R9" s="220">
        <f t="shared" si="4"/>
        <v>1253</v>
      </c>
      <c r="S9" s="223">
        <v>0</v>
      </c>
      <c r="T9" s="224">
        <v>688</v>
      </c>
      <c r="U9" s="220">
        <f t="shared" si="5"/>
        <v>688</v>
      </c>
      <c r="V9" s="223">
        <v>0</v>
      </c>
      <c r="W9" s="224">
        <v>219</v>
      </c>
      <c r="X9" s="220">
        <f t="shared" si="6"/>
        <v>219</v>
      </c>
      <c r="Y9" s="223">
        <f t="shared" si="15"/>
        <v>246</v>
      </c>
      <c r="Z9" s="222">
        <f t="shared" si="15"/>
        <v>4542</v>
      </c>
      <c r="AA9" s="220">
        <f t="shared" si="7"/>
        <v>4788</v>
      </c>
      <c r="AB9" s="132">
        <f t="shared" si="8"/>
        <v>1.2740183792815371E-2</v>
      </c>
      <c r="AC9" s="132">
        <f t="shared" si="9"/>
        <v>2.1094402673350041E-2</v>
      </c>
      <c r="AD9" s="132">
        <f t="shared" si="10"/>
        <v>0.23851294903926482</v>
      </c>
      <c r="AE9" s="132">
        <f t="shared" si="11"/>
        <v>0.27652464494569756</v>
      </c>
      <c r="AF9" s="132">
        <f t="shared" si="12"/>
        <v>0.26169590643274854</v>
      </c>
      <c r="AG9" s="132">
        <f t="shared" si="13"/>
        <v>0.14369256474519632</v>
      </c>
      <c r="AH9" s="132">
        <f t="shared" si="14"/>
        <v>4.5739348370927316E-2</v>
      </c>
    </row>
    <row r="10" spans="1:34" ht="13.5" customHeight="1">
      <c r="B10" s="237">
        <v>5</v>
      </c>
      <c r="C10" s="50" t="s">
        <v>118</v>
      </c>
      <c r="D10" s="223">
        <v>0</v>
      </c>
      <c r="E10" s="224">
        <v>23</v>
      </c>
      <c r="F10" s="220">
        <f t="shared" si="0"/>
        <v>23</v>
      </c>
      <c r="G10" s="223">
        <v>12</v>
      </c>
      <c r="H10" s="224">
        <v>47</v>
      </c>
      <c r="I10" s="220">
        <f t="shared" si="1"/>
        <v>59</v>
      </c>
      <c r="J10" s="223">
        <v>127</v>
      </c>
      <c r="K10" s="224">
        <v>728</v>
      </c>
      <c r="L10" s="220">
        <f t="shared" si="2"/>
        <v>855</v>
      </c>
      <c r="M10" s="223">
        <v>85</v>
      </c>
      <c r="N10" s="224">
        <v>686</v>
      </c>
      <c r="O10" s="220">
        <f t="shared" si="3"/>
        <v>771</v>
      </c>
      <c r="P10" s="223">
        <v>17</v>
      </c>
      <c r="Q10" s="224">
        <v>582</v>
      </c>
      <c r="R10" s="220">
        <f t="shared" si="4"/>
        <v>599</v>
      </c>
      <c r="S10" s="223">
        <v>4</v>
      </c>
      <c r="T10" s="224">
        <v>467</v>
      </c>
      <c r="U10" s="220">
        <f t="shared" si="5"/>
        <v>471</v>
      </c>
      <c r="V10" s="223">
        <v>0</v>
      </c>
      <c r="W10" s="224">
        <v>196</v>
      </c>
      <c r="X10" s="220">
        <f t="shared" si="6"/>
        <v>196</v>
      </c>
      <c r="Y10" s="223">
        <f t="shared" si="15"/>
        <v>245</v>
      </c>
      <c r="Z10" s="222">
        <f t="shared" si="15"/>
        <v>2729</v>
      </c>
      <c r="AA10" s="220">
        <f t="shared" si="7"/>
        <v>2974</v>
      </c>
      <c r="AB10" s="132">
        <f t="shared" si="8"/>
        <v>7.7336919973100202E-3</v>
      </c>
      <c r="AC10" s="132">
        <f t="shared" si="9"/>
        <v>1.9838601210490921E-2</v>
      </c>
      <c r="AD10" s="132">
        <f t="shared" si="10"/>
        <v>0.2874915938130464</v>
      </c>
      <c r="AE10" s="132">
        <f t="shared" si="11"/>
        <v>0.25924680564895763</v>
      </c>
      <c r="AF10" s="132">
        <f t="shared" si="12"/>
        <v>0.20141223940820444</v>
      </c>
      <c r="AG10" s="132">
        <f t="shared" si="13"/>
        <v>0.15837256220578347</v>
      </c>
      <c r="AH10" s="132">
        <f t="shared" si="14"/>
        <v>6.5904505716207124E-2</v>
      </c>
    </row>
    <row r="11" spans="1:34" ht="13.5" customHeight="1">
      <c r="B11" s="237">
        <v>6</v>
      </c>
      <c r="C11" s="50" t="s">
        <v>119</v>
      </c>
      <c r="D11" s="223">
        <v>0</v>
      </c>
      <c r="E11" s="224">
        <v>22</v>
      </c>
      <c r="F11" s="220">
        <f t="shared" si="0"/>
        <v>22</v>
      </c>
      <c r="G11" s="223">
        <v>17</v>
      </c>
      <c r="H11" s="224">
        <v>129</v>
      </c>
      <c r="I11" s="220">
        <f t="shared" si="1"/>
        <v>146</v>
      </c>
      <c r="J11" s="223">
        <v>125</v>
      </c>
      <c r="K11" s="224">
        <v>1115</v>
      </c>
      <c r="L11" s="220">
        <f t="shared" si="2"/>
        <v>1240</v>
      </c>
      <c r="M11" s="223">
        <v>115</v>
      </c>
      <c r="N11" s="224">
        <v>1242</v>
      </c>
      <c r="O11" s="220">
        <f t="shared" si="3"/>
        <v>1357</v>
      </c>
      <c r="P11" s="223">
        <v>29</v>
      </c>
      <c r="Q11" s="224">
        <v>1075</v>
      </c>
      <c r="R11" s="220">
        <f t="shared" si="4"/>
        <v>1104</v>
      </c>
      <c r="S11" s="223">
        <v>8</v>
      </c>
      <c r="T11" s="224">
        <v>637</v>
      </c>
      <c r="U11" s="220">
        <f t="shared" si="5"/>
        <v>645</v>
      </c>
      <c r="V11" s="223">
        <v>0</v>
      </c>
      <c r="W11" s="224">
        <v>234</v>
      </c>
      <c r="X11" s="220">
        <f t="shared" si="6"/>
        <v>234</v>
      </c>
      <c r="Y11" s="223">
        <f t="shared" si="15"/>
        <v>294</v>
      </c>
      <c r="Z11" s="222">
        <f t="shared" si="15"/>
        <v>4454</v>
      </c>
      <c r="AA11" s="220">
        <f t="shared" si="7"/>
        <v>4748</v>
      </c>
      <c r="AB11" s="132">
        <f t="shared" si="8"/>
        <v>4.6335299073294017E-3</v>
      </c>
      <c r="AC11" s="132">
        <f t="shared" si="9"/>
        <v>3.0749789385004212E-2</v>
      </c>
      <c r="AD11" s="132">
        <f t="shared" si="10"/>
        <v>0.26116259477674808</v>
      </c>
      <c r="AE11" s="132">
        <f t="shared" si="11"/>
        <v>0.28580454928390903</v>
      </c>
      <c r="AF11" s="132">
        <f t="shared" si="12"/>
        <v>0.23251895534962089</v>
      </c>
      <c r="AG11" s="132">
        <f t="shared" si="13"/>
        <v>0.13584667228306654</v>
      </c>
      <c r="AH11" s="132">
        <f t="shared" si="14"/>
        <v>4.9283909014321822E-2</v>
      </c>
    </row>
    <row r="12" spans="1:34" ht="13.5" customHeight="1">
      <c r="B12" s="237">
        <v>7</v>
      </c>
      <c r="C12" s="50" t="s">
        <v>120</v>
      </c>
      <c r="D12" s="223">
        <v>17</v>
      </c>
      <c r="E12" s="224">
        <v>31</v>
      </c>
      <c r="F12" s="220">
        <f t="shared" si="0"/>
        <v>48</v>
      </c>
      <c r="G12" s="223">
        <v>16</v>
      </c>
      <c r="H12" s="224">
        <v>94</v>
      </c>
      <c r="I12" s="220">
        <f t="shared" si="1"/>
        <v>110</v>
      </c>
      <c r="J12" s="223">
        <v>177</v>
      </c>
      <c r="K12" s="224">
        <v>1088</v>
      </c>
      <c r="L12" s="220">
        <f t="shared" si="2"/>
        <v>1265</v>
      </c>
      <c r="M12" s="223">
        <v>67</v>
      </c>
      <c r="N12" s="224">
        <v>1240</v>
      </c>
      <c r="O12" s="220">
        <f t="shared" si="3"/>
        <v>1307</v>
      </c>
      <c r="P12" s="223">
        <v>55</v>
      </c>
      <c r="Q12" s="224">
        <v>1081</v>
      </c>
      <c r="R12" s="220">
        <f t="shared" si="4"/>
        <v>1136</v>
      </c>
      <c r="S12" s="223">
        <v>8</v>
      </c>
      <c r="T12" s="224">
        <v>639</v>
      </c>
      <c r="U12" s="220">
        <f t="shared" si="5"/>
        <v>647</v>
      </c>
      <c r="V12" s="223">
        <v>5</v>
      </c>
      <c r="W12" s="224">
        <v>264</v>
      </c>
      <c r="X12" s="220">
        <f t="shared" si="6"/>
        <v>269</v>
      </c>
      <c r="Y12" s="223">
        <f t="shared" si="15"/>
        <v>345</v>
      </c>
      <c r="Z12" s="222">
        <f t="shared" si="15"/>
        <v>4437</v>
      </c>
      <c r="AA12" s="220">
        <f t="shared" si="7"/>
        <v>4782</v>
      </c>
      <c r="AB12" s="132">
        <f t="shared" si="8"/>
        <v>1.0037641154328732E-2</v>
      </c>
      <c r="AC12" s="132">
        <f t="shared" si="9"/>
        <v>2.3002927645336679E-2</v>
      </c>
      <c r="AD12" s="132">
        <f t="shared" si="10"/>
        <v>0.26453366792137178</v>
      </c>
      <c r="AE12" s="132">
        <f t="shared" si="11"/>
        <v>0.27331660393140944</v>
      </c>
      <c r="AF12" s="132">
        <f t="shared" si="12"/>
        <v>0.23755750731911335</v>
      </c>
      <c r="AG12" s="132">
        <f t="shared" si="13"/>
        <v>0.13529903805938936</v>
      </c>
      <c r="AH12" s="132">
        <f t="shared" si="14"/>
        <v>5.6252613969050604E-2</v>
      </c>
    </row>
    <row r="13" spans="1:34" ht="13.5" customHeight="1">
      <c r="B13" s="237">
        <v>8</v>
      </c>
      <c r="C13" s="50" t="s">
        <v>59</v>
      </c>
      <c r="D13" s="223">
        <v>1</v>
      </c>
      <c r="E13" s="224">
        <v>18</v>
      </c>
      <c r="F13" s="220">
        <f t="shared" si="0"/>
        <v>19</v>
      </c>
      <c r="G13" s="223">
        <v>1</v>
      </c>
      <c r="H13" s="224">
        <v>18</v>
      </c>
      <c r="I13" s="220">
        <f t="shared" si="1"/>
        <v>19</v>
      </c>
      <c r="J13" s="223">
        <v>89</v>
      </c>
      <c r="K13" s="224">
        <v>643</v>
      </c>
      <c r="L13" s="220">
        <f t="shared" si="2"/>
        <v>732</v>
      </c>
      <c r="M13" s="223">
        <v>75</v>
      </c>
      <c r="N13" s="224">
        <v>798</v>
      </c>
      <c r="O13" s="220">
        <f t="shared" si="3"/>
        <v>873</v>
      </c>
      <c r="P13" s="223">
        <v>21</v>
      </c>
      <c r="Q13" s="224">
        <v>758</v>
      </c>
      <c r="R13" s="220">
        <f t="shared" si="4"/>
        <v>779</v>
      </c>
      <c r="S13" s="223">
        <v>3</v>
      </c>
      <c r="T13" s="224">
        <v>533</v>
      </c>
      <c r="U13" s="220">
        <f t="shared" si="5"/>
        <v>536</v>
      </c>
      <c r="V13" s="223">
        <v>12</v>
      </c>
      <c r="W13" s="224">
        <v>208</v>
      </c>
      <c r="X13" s="220">
        <f t="shared" si="6"/>
        <v>220</v>
      </c>
      <c r="Y13" s="223">
        <f t="shared" si="15"/>
        <v>202</v>
      </c>
      <c r="Z13" s="222">
        <f t="shared" si="15"/>
        <v>2976</v>
      </c>
      <c r="AA13" s="220">
        <f t="shared" si="7"/>
        <v>3178</v>
      </c>
      <c r="AB13" s="132">
        <f t="shared" si="8"/>
        <v>5.9786028949024546E-3</v>
      </c>
      <c r="AC13" s="132">
        <f t="shared" si="9"/>
        <v>5.9786028949024546E-3</v>
      </c>
      <c r="AD13" s="132">
        <f t="shared" si="10"/>
        <v>0.2303335431088735</v>
      </c>
      <c r="AE13" s="132">
        <f t="shared" si="11"/>
        <v>0.27470106985525489</v>
      </c>
      <c r="AF13" s="132">
        <f t="shared" si="12"/>
        <v>0.24512271869100064</v>
      </c>
      <c r="AG13" s="132">
        <f t="shared" si="13"/>
        <v>0.16865953429830083</v>
      </c>
      <c r="AH13" s="132">
        <f t="shared" si="14"/>
        <v>6.9225928256765268E-2</v>
      </c>
    </row>
    <row r="14" spans="1:34" ht="13.5" customHeight="1">
      <c r="B14" s="237">
        <v>9</v>
      </c>
      <c r="C14" s="50" t="s">
        <v>121</v>
      </c>
      <c r="D14" s="223">
        <v>0</v>
      </c>
      <c r="E14" s="224">
        <v>5</v>
      </c>
      <c r="F14" s="220">
        <f t="shared" si="0"/>
        <v>5</v>
      </c>
      <c r="G14" s="223">
        <v>14</v>
      </c>
      <c r="H14" s="224">
        <v>60</v>
      </c>
      <c r="I14" s="220">
        <f t="shared" si="1"/>
        <v>74</v>
      </c>
      <c r="J14" s="223">
        <v>102</v>
      </c>
      <c r="K14" s="224">
        <v>520</v>
      </c>
      <c r="L14" s="220">
        <f t="shared" si="2"/>
        <v>622</v>
      </c>
      <c r="M14" s="223">
        <v>31</v>
      </c>
      <c r="N14" s="224">
        <v>530</v>
      </c>
      <c r="O14" s="220">
        <f t="shared" si="3"/>
        <v>561</v>
      </c>
      <c r="P14" s="223">
        <v>6</v>
      </c>
      <c r="Q14" s="224">
        <v>527</v>
      </c>
      <c r="R14" s="220">
        <f t="shared" si="4"/>
        <v>533</v>
      </c>
      <c r="S14" s="223">
        <v>4</v>
      </c>
      <c r="T14" s="224">
        <v>275</v>
      </c>
      <c r="U14" s="220">
        <f t="shared" si="5"/>
        <v>279</v>
      </c>
      <c r="V14" s="223">
        <v>1</v>
      </c>
      <c r="W14" s="224">
        <v>113</v>
      </c>
      <c r="X14" s="220">
        <f t="shared" si="6"/>
        <v>114</v>
      </c>
      <c r="Y14" s="223">
        <f t="shared" si="15"/>
        <v>158</v>
      </c>
      <c r="Z14" s="222">
        <f t="shared" si="15"/>
        <v>2030</v>
      </c>
      <c r="AA14" s="220">
        <f t="shared" si="7"/>
        <v>2188</v>
      </c>
      <c r="AB14" s="132">
        <f t="shared" si="8"/>
        <v>2.2851919561243145E-3</v>
      </c>
      <c r="AC14" s="132">
        <f t="shared" si="9"/>
        <v>3.3820840950639856E-2</v>
      </c>
      <c r="AD14" s="132">
        <f t="shared" si="10"/>
        <v>0.28427787934186471</v>
      </c>
      <c r="AE14" s="132">
        <f t="shared" si="11"/>
        <v>0.25639853747714808</v>
      </c>
      <c r="AF14" s="132">
        <f t="shared" si="12"/>
        <v>0.24360146252285192</v>
      </c>
      <c r="AG14" s="132">
        <f t="shared" si="13"/>
        <v>0.12751371115173674</v>
      </c>
      <c r="AH14" s="132">
        <f t="shared" si="14"/>
        <v>5.2102376599634369E-2</v>
      </c>
    </row>
    <row r="15" spans="1:34" ht="13.5" customHeight="1">
      <c r="B15" s="237">
        <v>10</v>
      </c>
      <c r="C15" s="50" t="s">
        <v>60</v>
      </c>
      <c r="D15" s="223">
        <v>3</v>
      </c>
      <c r="E15" s="224">
        <v>13</v>
      </c>
      <c r="F15" s="220">
        <f t="shared" si="0"/>
        <v>16</v>
      </c>
      <c r="G15" s="223">
        <v>1</v>
      </c>
      <c r="H15" s="224">
        <v>60</v>
      </c>
      <c r="I15" s="220">
        <f t="shared" si="1"/>
        <v>61</v>
      </c>
      <c r="J15" s="223">
        <v>180</v>
      </c>
      <c r="K15" s="224">
        <v>1160</v>
      </c>
      <c r="L15" s="220">
        <f t="shared" si="2"/>
        <v>1340</v>
      </c>
      <c r="M15" s="223">
        <v>106</v>
      </c>
      <c r="N15" s="224">
        <v>1533</v>
      </c>
      <c r="O15" s="220">
        <f t="shared" si="3"/>
        <v>1639</v>
      </c>
      <c r="P15" s="223">
        <v>51</v>
      </c>
      <c r="Q15" s="224">
        <v>1214</v>
      </c>
      <c r="R15" s="220">
        <f t="shared" si="4"/>
        <v>1265</v>
      </c>
      <c r="S15" s="223">
        <v>10</v>
      </c>
      <c r="T15" s="224">
        <v>771</v>
      </c>
      <c r="U15" s="220">
        <f t="shared" si="5"/>
        <v>781</v>
      </c>
      <c r="V15" s="223">
        <v>0</v>
      </c>
      <c r="W15" s="224">
        <v>323</v>
      </c>
      <c r="X15" s="220">
        <f t="shared" si="6"/>
        <v>323</v>
      </c>
      <c r="Y15" s="223">
        <f t="shared" si="15"/>
        <v>351</v>
      </c>
      <c r="Z15" s="222">
        <f t="shared" si="15"/>
        <v>5074</v>
      </c>
      <c r="AA15" s="220">
        <f t="shared" si="7"/>
        <v>5425</v>
      </c>
      <c r="AB15" s="132">
        <f t="shared" si="8"/>
        <v>2.9493087557603687E-3</v>
      </c>
      <c r="AC15" s="132">
        <f t="shared" si="9"/>
        <v>1.1244239631336406E-2</v>
      </c>
      <c r="AD15" s="132">
        <f t="shared" si="10"/>
        <v>0.24700460829493087</v>
      </c>
      <c r="AE15" s="132">
        <f t="shared" si="11"/>
        <v>0.30211981566820278</v>
      </c>
      <c r="AF15" s="132">
        <f t="shared" si="12"/>
        <v>0.23317972350230415</v>
      </c>
      <c r="AG15" s="132">
        <f t="shared" si="13"/>
        <v>0.14396313364055299</v>
      </c>
      <c r="AH15" s="132">
        <f t="shared" si="14"/>
        <v>5.9539170506912445E-2</v>
      </c>
    </row>
    <row r="16" spans="1:34" ht="13.5" customHeight="1">
      <c r="B16" s="237">
        <v>11</v>
      </c>
      <c r="C16" s="50" t="s">
        <v>61</v>
      </c>
      <c r="D16" s="223">
        <v>18</v>
      </c>
      <c r="E16" s="224">
        <v>118</v>
      </c>
      <c r="F16" s="220">
        <f t="shared" si="0"/>
        <v>136</v>
      </c>
      <c r="G16" s="223">
        <v>17</v>
      </c>
      <c r="H16" s="224">
        <v>104</v>
      </c>
      <c r="I16" s="220">
        <f t="shared" si="1"/>
        <v>121</v>
      </c>
      <c r="J16" s="223">
        <v>276</v>
      </c>
      <c r="K16" s="224">
        <v>1865</v>
      </c>
      <c r="L16" s="220">
        <f t="shared" si="2"/>
        <v>2141</v>
      </c>
      <c r="M16" s="223">
        <v>169</v>
      </c>
      <c r="N16" s="224">
        <v>2243</v>
      </c>
      <c r="O16" s="220">
        <f t="shared" si="3"/>
        <v>2412</v>
      </c>
      <c r="P16" s="223">
        <v>83</v>
      </c>
      <c r="Q16" s="224">
        <v>2059</v>
      </c>
      <c r="R16" s="220">
        <f t="shared" si="4"/>
        <v>2142</v>
      </c>
      <c r="S16" s="223">
        <v>11</v>
      </c>
      <c r="T16" s="224">
        <v>1228</v>
      </c>
      <c r="U16" s="220">
        <f t="shared" si="5"/>
        <v>1239</v>
      </c>
      <c r="V16" s="223">
        <v>0</v>
      </c>
      <c r="W16" s="224">
        <v>492</v>
      </c>
      <c r="X16" s="220">
        <f t="shared" si="6"/>
        <v>492</v>
      </c>
      <c r="Y16" s="223">
        <f t="shared" si="15"/>
        <v>574</v>
      </c>
      <c r="Z16" s="222">
        <f t="shared" si="15"/>
        <v>8109</v>
      </c>
      <c r="AA16" s="220">
        <f t="shared" si="7"/>
        <v>8683</v>
      </c>
      <c r="AB16" s="132">
        <f t="shared" si="8"/>
        <v>1.5662789358516643E-2</v>
      </c>
      <c r="AC16" s="132">
        <f t="shared" si="9"/>
        <v>1.3935275826327306E-2</v>
      </c>
      <c r="AD16" s="132">
        <f t="shared" si="10"/>
        <v>0.24657376482782448</v>
      </c>
      <c r="AE16" s="132">
        <f t="shared" si="11"/>
        <v>0.27778417597604516</v>
      </c>
      <c r="AF16" s="132">
        <f t="shared" si="12"/>
        <v>0.24668893239663711</v>
      </c>
      <c r="AG16" s="132">
        <f t="shared" si="13"/>
        <v>0.14269261775883912</v>
      </c>
      <c r="AH16" s="132">
        <f t="shared" si="14"/>
        <v>5.6662443855810207E-2</v>
      </c>
    </row>
    <row r="17" spans="2:34" ht="13.5" customHeight="1">
      <c r="B17" s="237">
        <v>12</v>
      </c>
      <c r="C17" s="50" t="s">
        <v>122</v>
      </c>
      <c r="D17" s="223">
        <v>21</v>
      </c>
      <c r="E17" s="224">
        <v>43</v>
      </c>
      <c r="F17" s="220">
        <f t="shared" si="0"/>
        <v>64</v>
      </c>
      <c r="G17" s="223">
        <v>22</v>
      </c>
      <c r="H17" s="224">
        <v>39</v>
      </c>
      <c r="I17" s="220">
        <f t="shared" si="1"/>
        <v>61</v>
      </c>
      <c r="J17" s="223">
        <v>129</v>
      </c>
      <c r="K17" s="224">
        <v>1002</v>
      </c>
      <c r="L17" s="220">
        <f t="shared" si="2"/>
        <v>1131</v>
      </c>
      <c r="M17" s="223">
        <v>122</v>
      </c>
      <c r="N17" s="224">
        <v>1175</v>
      </c>
      <c r="O17" s="220">
        <f t="shared" si="3"/>
        <v>1297</v>
      </c>
      <c r="P17" s="223">
        <v>25</v>
      </c>
      <c r="Q17" s="224">
        <v>1158</v>
      </c>
      <c r="R17" s="220">
        <f t="shared" si="4"/>
        <v>1183</v>
      </c>
      <c r="S17" s="223">
        <v>18</v>
      </c>
      <c r="T17" s="224">
        <v>637</v>
      </c>
      <c r="U17" s="220">
        <f t="shared" si="5"/>
        <v>655</v>
      </c>
      <c r="V17" s="223">
        <v>0</v>
      </c>
      <c r="W17" s="224">
        <v>257</v>
      </c>
      <c r="X17" s="220">
        <f t="shared" si="6"/>
        <v>257</v>
      </c>
      <c r="Y17" s="223">
        <f t="shared" si="15"/>
        <v>337</v>
      </c>
      <c r="Z17" s="222">
        <f t="shared" si="15"/>
        <v>4311</v>
      </c>
      <c r="AA17" s="220">
        <f t="shared" si="7"/>
        <v>4648</v>
      </c>
      <c r="AB17" s="132">
        <f t="shared" si="8"/>
        <v>1.3769363166953529E-2</v>
      </c>
      <c r="AC17" s="132">
        <f t="shared" si="9"/>
        <v>1.3123924268502582E-2</v>
      </c>
      <c r="AD17" s="132">
        <f t="shared" si="10"/>
        <v>0.24333046471600689</v>
      </c>
      <c r="AE17" s="132">
        <f t="shared" si="11"/>
        <v>0.27904475043029259</v>
      </c>
      <c r="AF17" s="132">
        <f t="shared" si="12"/>
        <v>0.25451807228915663</v>
      </c>
      <c r="AG17" s="132">
        <f t="shared" si="13"/>
        <v>0.14092082616179002</v>
      </c>
      <c r="AH17" s="132">
        <f t="shared" si="14"/>
        <v>5.5292598967297761E-2</v>
      </c>
    </row>
    <row r="18" spans="2:34" ht="13.5" customHeight="1">
      <c r="B18" s="237">
        <v>13</v>
      </c>
      <c r="C18" s="50" t="s">
        <v>123</v>
      </c>
      <c r="D18" s="223">
        <v>2</v>
      </c>
      <c r="E18" s="224">
        <v>94</v>
      </c>
      <c r="F18" s="220">
        <f t="shared" si="0"/>
        <v>96</v>
      </c>
      <c r="G18" s="223">
        <v>16</v>
      </c>
      <c r="H18" s="224">
        <v>153</v>
      </c>
      <c r="I18" s="220">
        <f t="shared" si="1"/>
        <v>169</v>
      </c>
      <c r="J18" s="223">
        <v>173</v>
      </c>
      <c r="K18" s="224">
        <v>1734</v>
      </c>
      <c r="L18" s="220">
        <f t="shared" si="2"/>
        <v>1907</v>
      </c>
      <c r="M18" s="223">
        <v>176</v>
      </c>
      <c r="N18" s="224">
        <v>2235</v>
      </c>
      <c r="O18" s="220">
        <f t="shared" si="3"/>
        <v>2411</v>
      </c>
      <c r="P18" s="223">
        <v>83</v>
      </c>
      <c r="Q18" s="224">
        <v>2064</v>
      </c>
      <c r="R18" s="220">
        <f t="shared" si="4"/>
        <v>2147</v>
      </c>
      <c r="S18" s="223">
        <v>22</v>
      </c>
      <c r="T18" s="224">
        <v>1164</v>
      </c>
      <c r="U18" s="220">
        <f t="shared" si="5"/>
        <v>1186</v>
      </c>
      <c r="V18" s="223">
        <v>3</v>
      </c>
      <c r="W18" s="224">
        <v>520</v>
      </c>
      <c r="X18" s="220">
        <f t="shared" si="6"/>
        <v>523</v>
      </c>
      <c r="Y18" s="223">
        <f t="shared" si="15"/>
        <v>475</v>
      </c>
      <c r="Z18" s="222">
        <f t="shared" si="15"/>
        <v>7964</v>
      </c>
      <c r="AA18" s="220">
        <f t="shared" si="7"/>
        <v>8439</v>
      </c>
      <c r="AB18" s="132">
        <f t="shared" si="8"/>
        <v>1.1375755421258443E-2</v>
      </c>
      <c r="AC18" s="132">
        <f t="shared" si="9"/>
        <v>2.0026069439507049E-2</v>
      </c>
      <c r="AD18" s="132">
        <f t="shared" si="10"/>
        <v>0.22597464154520677</v>
      </c>
      <c r="AE18" s="132">
        <f t="shared" si="11"/>
        <v>0.28569735750681358</v>
      </c>
      <c r="AF18" s="132">
        <f t="shared" si="12"/>
        <v>0.25441403009835289</v>
      </c>
      <c r="AG18" s="132">
        <f t="shared" si="13"/>
        <v>0.14053797843346369</v>
      </c>
      <c r="AH18" s="132">
        <f t="shared" si="14"/>
        <v>6.1974167555397558E-2</v>
      </c>
    </row>
    <row r="19" spans="2:34" ht="13.5" customHeight="1">
      <c r="B19" s="237">
        <v>14</v>
      </c>
      <c r="C19" s="50" t="s">
        <v>124</v>
      </c>
      <c r="D19" s="223">
        <v>5</v>
      </c>
      <c r="E19" s="224">
        <v>30</v>
      </c>
      <c r="F19" s="220">
        <f t="shared" si="0"/>
        <v>35</v>
      </c>
      <c r="G19" s="223">
        <v>35</v>
      </c>
      <c r="H19" s="224">
        <v>53</v>
      </c>
      <c r="I19" s="220">
        <f t="shared" si="1"/>
        <v>88</v>
      </c>
      <c r="J19" s="223">
        <v>193</v>
      </c>
      <c r="K19" s="224">
        <v>1179</v>
      </c>
      <c r="L19" s="220">
        <f t="shared" si="2"/>
        <v>1372</v>
      </c>
      <c r="M19" s="223">
        <v>126</v>
      </c>
      <c r="N19" s="224">
        <v>1296</v>
      </c>
      <c r="O19" s="220">
        <f t="shared" si="3"/>
        <v>1422</v>
      </c>
      <c r="P19" s="223">
        <v>71</v>
      </c>
      <c r="Q19" s="224">
        <v>1613</v>
      </c>
      <c r="R19" s="220">
        <f t="shared" si="4"/>
        <v>1684</v>
      </c>
      <c r="S19" s="223">
        <v>37</v>
      </c>
      <c r="T19" s="224">
        <v>885</v>
      </c>
      <c r="U19" s="220">
        <f t="shared" si="5"/>
        <v>922</v>
      </c>
      <c r="V19" s="223">
        <v>9</v>
      </c>
      <c r="W19" s="224">
        <v>315</v>
      </c>
      <c r="X19" s="220">
        <f t="shared" si="6"/>
        <v>324</v>
      </c>
      <c r="Y19" s="223">
        <f t="shared" si="15"/>
        <v>476</v>
      </c>
      <c r="Z19" s="222">
        <f t="shared" si="15"/>
        <v>5371</v>
      </c>
      <c r="AA19" s="220">
        <f t="shared" si="7"/>
        <v>5847</v>
      </c>
      <c r="AB19" s="132">
        <f t="shared" si="8"/>
        <v>5.9859757140413887E-3</v>
      </c>
      <c r="AC19" s="132">
        <f t="shared" si="9"/>
        <v>1.5050453223875491E-2</v>
      </c>
      <c r="AD19" s="132">
        <f t="shared" si="10"/>
        <v>0.23465024799042244</v>
      </c>
      <c r="AE19" s="132">
        <f t="shared" si="11"/>
        <v>0.24320164186762441</v>
      </c>
      <c r="AF19" s="132">
        <f t="shared" si="12"/>
        <v>0.28801094578416281</v>
      </c>
      <c r="AG19" s="132">
        <f t="shared" si="13"/>
        <v>0.15768770309560459</v>
      </c>
      <c r="AH19" s="132">
        <f t="shared" si="14"/>
        <v>5.5413032324268856E-2</v>
      </c>
    </row>
    <row r="20" spans="2:34" ht="13.5" customHeight="1">
      <c r="B20" s="237">
        <v>15</v>
      </c>
      <c r="C20" s="50" t="s">
        <v>125</v>
      </c>
      <c r="D20" s="223">
        <v>19</v>
      </c>
      <c r="E20" s="224">
        <v>67</v>
      </c>
      <c r="F20" s="220">
        <f t="shared" si="0"/>
        <v>86</v>
      </c>
      <c r="G20" s="223">
        <v>28</v>
      </c>
      <c r="H20" s="224">
        <v>114</v>
      </c>
      <c r="I20" s="220">
        <f t="shared" si="1"/>
        <v>142</v>
      </c>
      <c r="J20" s="223">
        <v>304</v>
      </c>
      <c r="K20" s="224">
        <v>2059</v>
      </c>
      <c r="L20" s="220">
        <f t="shared" si="2"/>
        <v>2363</v>
      </c>
      <c r="M20" s="223">
        <v>235</v>
      </c>
      <c r="N20" s="224">
        <v>2644</v>
      </c>
      <c r="O20" s="220">
        <f t="shared" si="3"/>
        <v>2879</v>
      </c>
      <c r="P20" s="223">
        <v>94</v>
      </c>
      <c r="Q20" s="224">
        <v>2238</v>
      </c>
      <c r="R20" s="220">
        <f t="shared" si="4"/>
        <v>2332</v>
      </c>
      <c r="S20" s="223">
        <v>28</v>
      </c>
      <c r="T20" s="224">
        <v>1426</v>
      </c>
      <c r="U20" s="220">
        <f t="shared" si="5"/>
        <v>1454</v>
      </c>
      <c r="V20" s="223">
        <v>0</v>
      </c>
      <c r="W20" s="224">
        <v>467</v>
      </c>
      <c r="X20" s="220">
        <f t="shared" si="6"/>
        <v>467</v>
      </c>
      <c r="Y20" s="223">
        <f t="shared" si="15"/>
        <v>708</v>
      </c>
      <c r="Z20" s="222">
        <f t="shared" si="15"/>
        <v>9015</v>
      </c>
      <c r="AA20" s="220">
        <f t="shared" si="7"/>
        <v>9723</v>
      </c>
      <c r="AB20" s="132">
        <f t="shared" si="8"/>
        <v>8.8450066851794712E-3</v>
      </c>
      <c r="AC20" s="132">
        <f t="shared" si="9"/>
        <v>1.4604545922040522E-2</v>
      </c>
      <c r="AD20" s="132">
        <f t="shared" si="10"/>
        <v>0.24303198601254758</v>
      </c>
      <c r="AE20" s="132">
        <f t="shared" si="11"/>
        <v>0.29610202612362441</v>
      </c>
      <c r="AF20" s="132">
        <f t="shared" si="12"/>
        <v>0.23984366964928519</v>
      </c>
      <c r="AG20" s="132">
        <f t="shared" si="13"/>
        <v>0.14954232232849943</v>
      </c>
      <c r="AH20" s="132">
        <f t="shared" si="14"/>
        <v>4.8030443278823408E-2</v>
      </c>
    </row>
    <row r="21" spans="2:34" ht="13.5" customHeight="1">
      <c r="B21" s="237">
        <v>16</v>
      </c>
      <c r="C21" s="50" t="s">
        <v>62</v>
      </c>
      <c r="D21" s="223">
        <v>1</v>
      </c>
      <c r="E21" s="224">
        <v>38</v>
      </c>
      <c r="F21" s="220">
        <f t="shared" si="0"/>
        <v>39</v>
      </c>
      <c r="G21" s="223">
        <v>1</v>
      </c>
      <c r="H21" s="224">
        <v>68</v>
      </c>
      <c r="I21" s="220">
        <f t="shared" si="1"/>
        <v>69</v>
      </c>
      <c r="J21" s="223">
        <v>210</v>
      </c>
      <c r="K21" s="224">
        <v>1056</v>
      </c>
      <c r="L21" s="220">
        <f t="shared" si="2"/>
        <v>1266</v>
      </c>
      <c r="M21" s="223">
        <v>106</v>
      </c>
      <c r="N21" s="224">
        <v>1260</v>
      </c>
      <c r="O21" s="220">
        <f t="shared" si="3"/>
        <v>1366</v>
      </c>
      <c r="P21" s="223">
        <v>72</v>
      </c>
      <c r="Q21" s="224">
        <v>1501</v>
      </c>
      <c r="R21" s="220">
        <f t="shared" si="4"/>
        <v>1573</v>
      </c>
      <c r="S21" s="223">
        <v>1</v>
      </c>
      <c r="T21" s="224">
        <v>1011</v>
      </c>
      <c r="U21" s="220">
        <f t="shared" si="5"/>
        <v>1012</v>
      </c>
      <c r="V21" s="223">
        <v>6</v>
      </c>
      <c r="W21" s="224">
        <v>404</v>
      </c>
      <c r="X21" s="220">
        <f t="shared" si="6"/>
        <v>410</v>
      </c>
      <c r="Y21" s="223">
        <f t="shared" si="15"/>
        <v>397</v>
      </c>
      <c r="Z21" s="222">
        <f t="shared" si="15"/>
        <v>5338</v>
      </c>
      <c r="AA21" s="220">
        <f t="shared" si="7"/>
        <v>5735</v>
      </c>
      <c r="AB21" s="132">
        <f t="shared" si="8"/>
        <v>6.800348735832607E-3</v>
      </c>
      <c r="AC21" s="132">
        <f t="shared" si="9"/>
        <v>1.2031386224934612E-2</v>
      </c>
      <c r="AD21" s="132">
        <f t="shared" si="10"/>
        <v>0.22074978204010462</v>
      </c>
      <c r="AE21" s="132">
        <f t="shared" si="11"/>
        <v>0.23818657367044463</v>
      </c>
      <c r="AF21" s="132">
        <f t="shared" si="12"/>
        <v>0.27428073234524847</v>
      </c>
      <c r="AG21" s="132">
        <f t="shared" si="13"/>
        <v>0.17646033129904098</v>
      </c>
      <c r="AH21" s="132">
        <f t="shared" si="14"/>
        <v>7.1490845684394067E-2</v>
      </c>
    </row>
    <row r="22" spans="2:34" ht="13.5" customHeight="1">
      <c r="B22" s="237">
        <v>17</v>
      </c>
      <c r="C22" s="50" t="s">
        <v>126</v>
      </c>
      <c r="D22" s="223">
        <v>4</v>
      </c>
      <c r="E22" s="224">
        <v>71</v>
      </c>
      <c r="F22" s="220">
        <f t="shared" si="0"/>
        <v>75</v>
      </c>
      <c r="G22" s="223">
        <v>11</v>
      </c>
      <c r="H22" s="224">
        <v>177</v>
      </c>
      <c r="I22" s="220">
        <f t="shared" si="1"/>
        <v>188</v>
      </c>
      <c r="J22" s="223">
        <v>245</v>
      </c>
      <c r="K22" s="224">
        <v>1770</v>
      </c>
      <c r="L22" s="220">
        <f t="shared" si="2"/>
        <v>2015</v>
      </c>
      <c r="M22" s="223">
        <v>140</v>
      </c>
      <c r="N22" s="224">
        <v>2258</v>
      </c>
      <c r="O22" s="220">
        <f t="shared" si="3"/>
        <v>2398</v>
      </c>
      <c r="P22" s="223">
        <v>81</v>
      </c>
      <c r="Q22" s="224">
        <v>2369</v>
      </c>
      <c r="R22" s="220">
        <f t="shared" si="4"/>
        <v>2450</v>
      </c>
      <c r="S22" s="223">
        <v>8</v>
      </c>
      <c r="T22" s="224">
        <v>1400</v>
      </c>
      <c r="U22" s="220">
        <f t="shared" si="5"/>
        <v>1408</v>
      </c>
      <c r="V22" s="223">
        <v>1</v>
      </c>
      <c r="W22" s="224">
        <v>512</v>
      </c>
      <c r="X22" s="220">
        <f t="shared" si="6"/>
        <v>513</v>
      </c>
      <c r="Y22" s="223">
        <f t="shared" si="15"/>
        <v>490</v>
      </c>
      <c r="Z22" s="222">
        <f t="shared" si="15"/>
        <v>8557</v>
      </c>
      <c r="AA22" s="220">
        <f t="shared" si="7"/>
        <v>9047</v>
      </c>
      <c r="AB22" s="132">
        <f t="shared" si="8"/>
        <v>8.2900408975350951E-3</v>
      </c>
      <c r="AC22" s="132">
        <f t="shared" si="9"/>
        <v>2.0780369183154637E-2</v>
      </c>
      <c r="AD22" s="132">
        <f t="shared" si="10"/>
        <v>0.22272576544710954</v>
      </c>
      <c r="AE22" s="132">
        <f t="shared" si="11"/>
        <v>0.26506024096385544</v>
      </c>
      <c r="AF22" s="132">
        <f t="shared" si="12"/>
        <v>0.27080800265281307</v>
      </c>
      <c r="AG22" s="132">
        <f t="shared" si="13"/>
        <v>0.15563170111639218</v>
      </c>
      <c r="AH22" s="132">
        <f t="shared" si="14"/>
        <v>5.6703879739140046E-2</v>
      </c>
    </row>
    <row r="23" spans="2:34" ht="13.5" customHeight="1">
      <c r="B23" s="237">
        <v>18</v>
      </c>
      <c r="C23" s="50" t="s">
        <v>63</v>
      </c>
      <c r="D23" s="223">
        <v>1</v>
      </c>
      <c r="E23" s="224">
        <v>29</v>
      </c>
      <c r="F23" s="220">
        <f t="shared" si="0"/>
        <v>30</v>
      </c>
      <c r="G23" s="223">
        <v>5</v>
      </c>
      <c r="H23" s="224">
        <v>86</v>
      </c>
      <c r="I23" s="220">
        <f t="shared" si="1"/>
        <v>91</v>
      </c>
      <c r="J23" s="223">
        <v>250</v>
      </c>
      <c r="K23" s="224">
        <v>1654</v>
      </c>
      <c r="L23" s="220">
        <f t="shared" si="2"/>
        <v>1904</v>
      </c>
      <c r="M23" s="223">
        <v>197</v>
      </c>
      <c r="N23" s="224">
        <v>1950</v>
      </c>
      <c r="O23" s="220">
        <f t="shared" si="3"/>
        <v>2147</v>
      </c>
      <c r="P23" s="223">
        <v>84</v>
      </c>
      <c r="Q23" s="224">
        <v>1884</v>
      </c>
      <c r="R23" s="220">
        <f t="shared" si="4"/>
        <v>1968</v>
      </c>
      <c r="S23" s="223">
        <v>3</v>
      </c>
      <c r="T23" s="224">
        <v>1265</v>
      </c>
      <c r="U23" s="220">
        <f t="shared" si="5"/>
        <v>1268</v>
      </c>
      <c r="V23" s="223">
        <v>4</v>
      </c>
      <c r="W23" s="224">
        <v>512</v>
      </c>
      <c r="X23" s="220">
        <f t="shared" si="6"/>
        <v>516</v>
      </c>
      <c r="Y23" s="223">
        <f t="shared" si="15"/>
        <v>544</v>
      </c>
      <c r="Z23" s="222">
        <f t="shared" si="15"/>
        <v>7380</v>
      </c>
      <c r="AA23" s="220">
        <f t="shared" si="7"/>
        <v>7924</v>
      </c>
      <c r="AB23" s="132">
        <f t="shared" si="8"/>
        <v>3.7859666834931852E-3</v>
      </c>
      <c r="AC23" s="132">
        <f t="shared" si="9"/>
        <v>1.1484098939929329E-2</v>
      </c>
      <c r="AD23" s="132">
        <f t="shared" si="10"/>
        <v>0.24028268551236748</v>
      </c>
      <c r="AE23" s="132">
        <f t="shared" si="11"/>
        <v>0.27094901564866231</v>
      </c>
      <c r="AF23" s="132">
        <f t="shared" si="12"/>
        <v>0.24835941443715295</v>
      </c>
      <c r="AG23" s="132">
        <f t="shared" si="13"/>
        <v>0.16002019182231197</v>
      </c>
      <c r="AH23" s="132">
        <f t="shared" si="14"/>
        <v>6.5118626956082781E-2</v>
      </c>
    </row>
    <row r="24" spans="2:34" ht="13.5" customHeight="1">
      <c r="B24" s="237">
        <v>19</v>
      </c>
      <c r="C24" s="50" t="s">
        <v>127</v>
      </c>
      <c r="D24" s="223">
        <v>16</v>
      </c>
      <c r="E24" s="224">
        <v>45</v>
      </c>
      <c r="F24" s="220">
        <f t="shared" si="0"/>
        <v>61</v>
      </c>
      <c r="G24" s="223">
        <v>24</v>
      </c>
      <c r="H24" s="224">
        <v>94</v>
      </c>
      <c r="I24" s="220">
        <f t="shared" si="1"/>
        <v>118</v>
      </c>
      <c r="J24" s="223">
        <v>161</v>
      </c>
      <c r="K24" s="224">
        <v>1364</v>
      </c>
      <c r="L24" s="220">
        <f t="shared" si="2"/>
        <v>1525</v>
      </c>
      <c r="M24" s="223">
        <v>106</v>
      </c>
      <c r="N24" s="224">
        <v>1664</v>
      </c>
      <c r="O24" s="220">
        <f t="shared" si="3"/>
        <v>1770</v>
      </c>
      <c r="P24" s="223">
        <v>11</v>
      </c>
      <c r="Q24" s="224">
        <v>1487</v>
      </c>
      <c r="R24" s="220">
        <f t="shared" si="4"/>
        <v>1498</v>
      </c>
      <c r="S24" s="223">
        <v>5</v>
      </c>
      <c r="T24" s="224">
        <v>910</v>
      </c>
      <c r="U24" s="220">
        <f t="shared" si="5"/>
        <v>915</v>
      </c>
      <c r="V24" s="223">
        <v>1</v>
      </c>
      <c r="W24" s="224">
        <v>348</v>
      </c>
      <c r="X24" s="220">
        <f t="shared" si="6"/>
        <v>349</v>
      </c>
      <c r="Y24" s="223">
        <f t="shared" si="15"/>
        <v>324</v>
      </c>
      <c r="Z24" s="222">
        <f t="shared" si="15"/>
        <v>5912</v>
      </c>
      <c r="AA24" s="220">
        <f t="shared" si="7"/>
        <v>6236</v>
      </c>
      <c r="AB24" s="132">
        <f t="shared" si="8"/>
        <v>9.7819114817190508E-3</v>
      </c>
      <c r="AC24" s="132">
        <f t="shared" si="9"/>
        <v>1.892238614496472E-2</v>
      </c>
      <c r="AD24" s="132">
        <f t="shared" si="10"/>
        <v>0.24454778704297628</v>
      </c>
      <c r="AE24" s="132">
        <f t="shared" si="11"/>
        <v>0.2838357921744708</v>
      </c>
      <c r="AF24" s="132">
        <f t="shared" si="12"/>
        <v>0.24021808851828094</v>
      </c>
      <c r="AG24" s="132">
        <f t="shared" si="13"/>
        <v>0.14672867222578576</v>
      </c>
      <c r="AH24" s="132">
        <f t="shared" si="14"/>
        <v>5.5965362411802437E-2</v>
      </c>
    </row>
    <row r="25" spans="2:34" ht="13.5" customHeight="1">
      <c r="B25" s="237">
        <v>20</v>
      </c>
      <c r="C25" s="50" t="s">
        <v>128</v>
      </c>
      <c r="D25" s="223">
        <v>4</v>
      </c>
      <c r="E25" s="224">
        <v>43</v>
      </c>
      <c r="F25" s="220">
        <f t="shared" si="0"/>
        <v>47</v>
      </c>
      <c r="G25" s="223">
        <v>15</v>
      </c>
      <c r="H25" s="224">
        <v>122</v>
      </c>
      <c r="I25" s="220">
        <f t="shared" si="1"/>
        <v>137</v>
      </c>
      <c r="J25" s="223">
        <v>315</v>
      </c>
      <c r="K25" s="224">
        <v>1839</v>
      </c>
      <c r="L25" s="220">
        <f t="shared" si="2"/>
        <v>2154</v>
      </c>
      <c r="M25" s="223">
        <v>129</v>
      </c>
      <c r="N25" s="224">
        <v>2176</v>
      </c>
      <c r="O25" s="220">
        <f t="shared" si="3"/>
        <v>2305</v>
      </c>
      <c r="P25" s="223">
        <v>94</v>
      </c>
      <c r="Q25" s="224">
        <v>2291</v>
      </c>
      <c r="R25" s="220">
        <f t="shared" si="4"/>
        <v>2385</v>
      </c>
      <c r="S25" s="223">
        <v>1</v>
      </c>
      <c r="T25" s="224">
        <v>1268</v>
      </c>
      <c r="U25" s="220">
        <f t="shared" si="5"/>
        <v>1269</v>
      </c>
      <c r="V25" s="223">
        <v>0</v>
      </c>
      <c r="W25" s="224">
        <v>699</v>
      </c>
      <c r="X25" s="220">
        <f t="shared" si="6"/>
        <v>699</v>
      </c>
      <c r="Y25" s="223">
        <f t="shared" si="15"/>
        <v>558</v>
      </c>
      <c r="Z25" s="222">
        <f t="shared" si="15"/>
        <v>8438</v>
      </c>
      <c r="AA25" s="220">
        <f t="shared" si="7"/>
        <v>8996</v>
      </c>
      <c r="AB25" s="132">
        <f t="shared" si="8"/>
        <v>5.224544241885282E-3</v>
      </c>
      <c r="AC25" s="132">
        <f t="shared" si="9"/>
        <v>1.5228990662516675E-2</v>
      </c>
      <c r="AD25" s="132">
        <f t="shared" si="10"/>
        <v>0.23943975100044465</v>
      </c>
      <c r="AE25" s="132">
        <f t="shared" si="11"/>
        <v>0.2562249888839484</v>
      </c>
      <c r="AF25" s="132">
        <f t="shared" si="12"/>
        <v>0.2651178301467319</v>
      </c>
      <c r="AG25" s="132">
        <f t="shared" si="13"/>
        <v>0.14106269453090262</v>
      </c>
      <c r="AH25" s="132">
        <f t="shared" si="14"/>
        <v>7.7701200533570478E-2</v>
      </c>
    </row>
    <row r="26" spans="2:34" ht="13.5" customHeight="1">
      <c r="B26" s="237">
        <v>21</v>
      </c>
      <c r="C26" s="50" t="s">
        <v>129</v>
      </c>
      <c r="D26" s="223">
        <v>3</v>
      </c>
      <c r="E26" s="224">
        <v>36</v>
      </c>
      <c r="F26" s="220">
        <f t="shared" si="0"/>
        <v>39</v>
      </c>
      <c r="G26" s="223">
        <v>21</v>
      </c>
      <c r="H26" s="224">
        <v>82</v>
      </c>
      <c r="I26" s="220">
        <f t="shared" si="1"/>
        <v>103</v>
      </c>
      <c r="J26" s="223">
        <v>192</v>
      </c>
      <c r="K26" s="224">
        <v>1323</v>
      </c>
      <c r="L26" s="220">
        <f t="shared" si="2"/>
        <v>1515</v>
      </c>
      <c r="M26" s="223">
        <v>145</v>
      </c>
      <c r="N26" s="224">
        <v>1573</v>
      </c>
      <c r="O26" s="220">
        <f t="shared" si="3"/>
        <v>1718</v>
      </c>
      <c r="P26" s="223">
        <v>83</v>
      </c>
      <c r="Q26" s="224">
        <v>1422</v>
      </c>
      <c r="R26" s="220">
        <f t="shared" si="4"/>
        <v>1505</v>
      </c>
      <c r="S26" s="223">
        <v>5</v>
      </c>
      <c r="T26" s="224">
        <v>656</v>
      </c>
      <c r="U26" s="220">
        <f t="shared" si="5"/>
        <v>661</v>
      </c>
      <c r="V26" s="223">
        <v>0</v>
      </c>
      <c r="W26" s="224">
        <v>250</v>
      </c>
      <c r="X26" s="220">
        <f t="shared" si="6"/>
        <v>250</v>
      </c>
      <c r="Y26" s="223">
        <f t="shared" si="15"/>
        <v>449</v>
      </c>
      <c r="Z26" s="222">
        <f t="shared" si="15"/>
        <v>5342</v>
      </c>
      <c r="AA26" s="220">
        <f t="shared" si="7"/>
        <v>5791</v>
      </c>
      <c r="AB26" s="132">
        <f t="shared" si="8"/>
        <v>6.7345881540321192E-3</v>
      </c>
      <c r="AC26" s="132">
        <f t="shared" si="9"/>
        <v>1.7786219996546365E-2</v>
      </c>
      <c r="AD26" s="132">
        <f t="shared" si="10"/>
        <v>0.26161284752201691</v>
      </c>
      <c r="AE26" s="132">
        <f t="shared" si="11"/>
        <v>0.2966672422724918</v>
      </c>
      <c r="AF26" s="132">
        <f t="shared" si="12"/>
        <v>0.25988603004662408</v>
      </c>
      <c r="AG26" s="132">
        <f t="shared" si="13"/>
        <v>0.11414263512346745</v>
      </c>
      <c r="AH26" s="132">
        <f t="shared" si="14"/>
        <v>4.3170436884821271E-2</v>
      </c>
    </row>
    <row r="27" spans="2:34" ht="13.5" customHeight="1">
      <c r="B27" s="237">
        <v>22</v>
      </c>
      <c r="C27" s="50" t="s">
        <v>64</v>
      </c>
      <c r="D27" s="223">
        <v>9</v>
      </c>
      <c r="E27" s="224">
        <v>58</v>
      </c>
      <c r="F27" s="220">
        <f t="shared" si="0"/>
        <v>67</v>
      </c>
      <c r="G27" s="223">
        <v>15</v>
      </c>
      <c r="H27" s="224">
        <v>118</v>
      </c>
      <c r="I27" s="220">
        <f t="shared" si="1"/>
        <v>133</v>
      </c>
      <c r="J27" s="223">
        <v>222</v>
      </c>
      <c r="K27" s="224">
        <v>1804</v>
      </c>
      <c r="L27" s="220">
        <f t="shared" si="2"/>
        <v>2026</v>
      </c>
      <c r="M27" s="223">
        <v>125</v>
      </c>
      <c r="N27" s="224">
        <v>1950</v>
      </c>
      <c r="O27" s="220">
        <f t="shared" si="3"/>
        <v>2075</v>
      </c>
      <c r="P27" s="223">
        <v>54</v>
      </c>
      <c r="Q27" s="224">
        <v>1958</v>
      </c>
      <c r="R27" s="220">
        <f t="shared" si="4"/>
        <v>2012</v>
      </c>
      <c r="S27" s="223">
        <v>15</v>
      </c>
      <c r="T27" s="224">
        <v>990</v>
      </c>
      <c r="U27" s="220">
        <f t="shared" si="5"/>
        <v>1005</v>
      </c>
      <c r="V27" s="223">
        <v>0</v>
      </c>
      <c r="W27" s="224">
        <v>491</v>
      </c>
      <c r="X27" s="220">
        <f t="shared" si="6"/>
        <v>491</v>
      </c>
      <c r="Y27" s="223">
        <f t="shared" si="15"/>
        <v>440</v>
      </c>
      <c r="Z27" s="222">
        <f t="shared" si="15"/>
        <v>7369</v>
      </c>
      <c r="AA27" s="220">
        <f t="shared" si="7"/>
        <v>7809</v>
      </c>
      <c r="AB27" s="132">
        <f t="shared" si="8"/>
        <v>8.5798437700089648E-3</v>
      </c>
      <c r="AC27" s="132">
        <f t="shared" si="9"/>
        <v>1.7031630170316302E-2</v>
      </c>
      <c r="AD27" s="132">
        <f t="shared" si="10"/>
        <v>0.25944423101549496</v>
      </c>
      <c r="AE27" s="132">
        <f t="shared" si="11"/>
        <v>0.26571904213087461</v>
      </c>
      <c r="AF27" s="132">
        <f t="shared" si="12"/>
        <v>0.25765142783967215</v>
      </c>
      <c r="AG27" s="132">
        <f t="shared" si="13"/>
        <v>0.12869765655013446</v>
      </c>
      <c r="AH27" s="132">
        <f t="shared" si="14"/>
        <v>6.2876168523498532E-2</v>
      </c>
    </row>
    <row r="28" spans="2:34" ht="13.5" customHeight="1">
      <c r="B28" s="237">
        <v>23</v>
      </c>
      <c r="C28" s="50" t="s">
        <v>130</v>
      </c>
      <c r="D28" s="223">
        <v>7</v>
      </c>
      <c r="E28" s="224">
        <v>59</v>
      </c>
      <c r="F28" s="220">
        <f t="shared" si="0"/>
        <v>66</v>
      </c>
      <c r="G28" s="223">
        <v>32</v>
      </c>
      <c r="H28" s="224">
        <v>272</v>
      </c>
      <c r="I28" s="220">
        <f t="shared" si="1"/>
        <v>304</v>
      </c>
      <c r="J28" s="223">
        <v>376</v>
      </c>
      <c r="K28" s="224">
        <v>2657</v>
      </c>
      <c r="L28" s="220">
        <f t="shared" si="2"/>
        <v>3033</v>
      </c>
      <c r="M28" s="223">
        <v>248</v>
      </c>
      <c r="N28" s="224">
        <v>3253</v>
      </c>
      <c r="O28" s="220">
        <f t="shared" si="3"/>
        <v>3501</v>
      </c>
      <c r="P28" s="223">
        <v>134</v>
      </c>
      <c r="Q28" s="224">
        <v>2565</v>
      </c>
      <c r="R28" s="220">
        <f t="shared" si="4"/>
        <v>2699</v>
      </c>
      <c r="S28" s="223">
        <v>28</v>
      </c>
      <c r="T28" s="224">
        <v>1439</v>
      </c>
      <c r="U28" s="220">
        <f t="shared" si="5"/>
        <v>1467</v>
      </c>
      <c r="V28" s="223">
        <v>2</v>
      </c>
      <c r="W28" s="224">
        <v>451</v>
      </c>
      <c r="X28" s="220">
        <f t="shared" si="6"/>
        <v>453</v>
      </c>
      <c r="Y28" s="223">
        <f t="shared" si="15"/>
        <v>827</v>
      </c>
      <c r="Z28" s="222">
        <f t="shared" si="15"/>
        <v>10696</v>
      </c>
      <c r="AA28" s="220">
        <f t="shared" si="7"/>
        <v>11523</v>
      </c>
      <c r="AB28" s="132">
        <f t="shared" si="8"/>
        <v>5.7276750846133821E-3</v>
      </c>
      <c r="AC28" s="132">
        <f t="shared" si="9"/>
        <v>2.6382018571552548E-2</v>
      </c>
      <c r="AD28" s="132">
        <f t="shared" si="10"/>
        <v>0.26321270502473315</v>
      </c>
      <c r="AE28" s="132">
        <f t="shared" si="11"/>
        <v>0.30382712835199166</v>
      </c>
      <c r="AF28" s="132">
        <f t="shared" si="12"/>
        <v>0.23422719777835632</v>
      </c>
      <c r="AG28" s="132">
        <f t="shared" si="13"/>
        <v>0.12731059619890653</v>
      </c>
      <c r="AH28" s="132">
        <f t="shared" si="14"/>
        <v>3.9312678989846396E-2</v>
      </c>
    </row>
    <row r="29" spans="2:34" ht="13.5" customHeight="1">
      <c r="B29" s="237">
        <v>24</v>
      </c>
      <c r="C29" s="50" t="s">
        <v>131</v>
      </c>
      <c r="D29" s="223">
        <v>19</v>
      </c>
      <c r="E29" s="224">
        <v>39</v>
      </c>
      <c r="F29" s="220">
        <f t="shared" si="0"/>
        <v>58</v>
      </c>
      <c r="G29" s="223">
        <v>7</v>
      </c>
      <c r="H29" s="224">
        <v>54</v>
      </c>
      <c r="I29" s="220">
        <f t="shared" si="1"/>
        <v>61</v>
      </c>
      <c r="J29" s="223">
        <v>162</v>
      </c>
      <c r="K29" s="224">
        <v>1007</v>
      </c>
      <c r="L29" s="220">
        <f t="shared" si="2"/>
        <v>1169</v>
      </c>
      <c r="M29" s="223">
        <v>109</v>
      </c>
      <c r="N29" s="224">
        <v>1485</v>
      </c>
      <c r="O29" s="220">
        <f t="shared" si="3"/>
        <v>1594</v>
      </c>
      <c r="P29" s="223">
        <v>60</v>
      </c>
      <c r="Q29" s="224">
        <v>1269</v>
      </c>
      <c r="R29" s="220">
        <f t="shared" si="4"/>
        <v>1329</v>
      </c>
      <c r="S29" s="223">
        <v>20</v>
      </c>
      <c r="T29" s="224">
        <v>730</v>
      </c>
      <c r="U29" s="220">
        <f t="shared" si="5"/>
        <v>750</v>
      </c>
      <c r="V29" s="223">
        <v>0</v>
      </c>
      <c r="W29" s="224">
        <v>250</v>
      </c>
      <c r="X29" s="220">
        <f t="shared" si="6"/>
        <v>250</v>
      </c>
      <c r="Y29" s="223">
        <f t="shared" si="15"/>
        <v>377</v>
      </c>
      <c r="Z29" s="222">
        <f t="shared" si="15"/>
        <v>4834</v>
      </c>
      <c r="AA29" s="220">
        <f t="shared" si="7"/>
        <v>5211</v>
      </c>
      <c r="AB29" s="132">
        <f t="shared" si="8"/>
        <v>1.11303012857417E-2</v>
      </c>
      <c r="AC29" s="132">
        <f t="shared" si="9"/>
        <v>1.1706006524659375E-2</v>
      </c>
      <c r="AD29" s="132">
        <f t="shared" si="10"/>
        <v>0.22433314143158703</v>
      </c>
      <c r="AE29" s="132">
        <f t="shared" si="11"/>
        <v>0.30589138361159085</v>
      </c>
      <c r="AF29" s="132">
        <f t="shared" si="12"/>
        <v>0.25503742084052966</v>
      </c>
      <c r="AG29" s="132">
        <f t="shared" si="13"/>
        <v>0.14392630972941853</v>
      </c>
      <c r="AH29" s="132">
        <f t="shared" si="14"/>
        <v>4.7975436576472845E-2</v>
      </c>
    </row>
    <row r="30" spans="2:34" ht="13.5" customHeight="1">
      <c r="B30" s="237">
        <v>25</v>
      </c>
      <c r="C30" s="50" t="s">
        <v>132</v>
      </c>
      <c r="D30" s="223">
        <v>4</v>
      </c>
      <c r="E30" s="224">
        <v>0</v>
      </c>
      <c r="F30" s="220">
        <f t="shared" si="0"/>
        <v>4</v>
      </c>
      <c r="G30" s="223">
        <v>4</v>
      </c>
      <c r="H30" s="224">
        <v>66</v>
      </c>
      <c r="I30" s="220">
        <f t="shared" si="1"/>
        <v>70</v>
      </c>
      <c r="J30" s="223">
        <v>75</v>
      </c>
      <c r="K30" s="224">
        <v>771</v>
      </c>
      <c r="L30" s="220">
        <f t="shared" si="2"/>
        <v>846</v>
      </c>
      <c r="M30" s="223">
        <v>73</v>
      </c>
      <c r="N30" s="224">
        <v>854</v>
      </c>
      <c r="O30" s="220">
        <f t="shared" si="3"/>
        <v>927</v>
      </c>
      <c r="P30" s="223">
        <v>45</v>
      </c>
      <c r="Q30" s="224">
        <v>952</v>
      </c>
      <c r="R30" s="220">
        <f t="shared" si="4"/>
        <v>997</v>
      </c>
      <c r="S30" s="223">
        <v>4</v>
      </c>
      <c r="T30" s="224">
        <v>508</v>
      </c>
      <c r="U30" s="220">
        <f t="shared" si="5"/>
        <v>512</v>
      </c>
      <c r="V30" s="223">
        <v>0</v>
      </c>
      <c r="W30" s="224">
        <v>241</v>
      </c>
      <c r="X30" s="220">
        <f t="shared" si="6"/>
        <v>241</v>
      </c>
      <c r="Y30" s="223">
        <f t="shared" si="15"/>
        <v>205</v>
      </c>
      <c r="Z30" s="222">
        <f t="shared" si="15"/>
        <v>3392</v>
      </c>
      <c r="AA30" s="220">
        <f t="shared" si="7"/>
        <v>3597</v>
      </c>
      <c r="AB30" s="132">
        <f t="shared" si="8"/>
        <v>1.1120378092855157E-3</v>
      </c>
      <c r="AC30" s="132">
        <f t="shared" si="9"/>
        <v>1.9460661662496524E-2</v>
      </c>
      <c r="AD30" s="132">
        <f t="shared" si="10"/>
        <v>0.23519599666388658</v>
      </c>
      <c r="AE30" s="132">
        <f t="shared" si="11"/>
        <v>0.25771476230191825</v>
      </c>
      <c r="AF30" s="132">
        <f t="shared" si="12"/>
        <v>0.2771754239644148</v>
      </c>
      <c r="AG30" s="132">
        <f t="shared" si="13"/>
        <v>0.14234083958854601</v>
      </c>
      <c r="AH30" s="132">
        <f t="shared" si="14"/>
        <v>6.7000278009452324E-2</v>
      </c>
    </row>
    <row r="31" spans="2:34" ht="13.5" customHeight="1">
      <c r="B31" s="237">
        <v>26</v>
      </c>
      <c r="C31" s="50" t="s">
        <v>36</v>
      </c>
      <c r="D31" s="223">
        <v>68</v>
      </c>
      <c r="E31" s="224">
        <v>367</v>
      </c>
      <c r="F31" s="220">
        <f t="shared" si="0"/>
        <v>435</v>
      </c>
      <c r="G31" s="223">
        <v>139</v>
      </c>
      <c r="H31" s="224">
        <v>707</v>
      </c>
      <c r="I31" s="220">
        <f t="shared" si="1"/>
        <v>846</v>
      </c>
      <c r="J31" s="223">
        <v>1485</v>
      </c>
      <c r="K31" s="224">
        <v>12141</v>
      </c>
      <c r="L31" s="220">
        <f t="shared" si="2"/>
        <v>13626</v>
      </c>
      <c r="M31" s="223">
        <v>880</v>
      </c>
      <c r="N31" s="224">
        <v>13670</v>
      </c>
      <c r="O31" s="220">
        <f t="shared" si="3"/>
        <v>14550</v>
      </c>
      <c r="P31" s="223">
        <v>336</v>
      </c>
      <c r="Q31" s="224">
        <v>12063</v>
      </c>
      <c r="R31" s="220">
        <f t="shared" si="4"/>
        <v>12399</v>
      </c>
      <c r="S31" s="223">
        <v>93</v>
      </c>
      <c r="T31" s="224">
        <v>7333</v>
      </c>
      <c r="U31" s="220">
        <f t="shared" si="5"/>
        <v>7426</v>
      </c>
      <c r="V31" s="223">
        <v>9</v>
      </c>
      <c r="W31" s="224">
        <v>3045</v>
      </c>
      <c r="X31" s="220">
        <f t="shared" si="6"/>
        <v>3054</v>
      </c>
      <c r="Y31" s="223">
        <f t="shared" si="15"/>
        <v>3010</v>
      </c>
      <c r="Z31" s="222">
        <f t="shared" si="15"/>
        <v>49326</v>
      </c>
      <c r="AA31" s="220">
        <f t="shared" si="7"/>
        <v>52336</v>
      </c>
      <c r="AB31" s="132">
        <f t="shared" si="8"/>
        <v>8.3116783858147355E-3</v>
      </c>
      <c r="AC31" s="132">
        <f t="shared" si="9"/>
        <v>1.6164781412412108E-2</v>
      </c>
      <c r="AD31" s="132">
        <f t="shared" si="10"/>
        <v>0.26035616019565883</v>
      </c>
      <c r="AE31" s="132">
        <f t="shared" si="11"/>
        <v>0.27801131152552738</v>
      </c>
      <c r="AF31" s="132">
        <f t="shared" si="12"/>
        <v>0.23691149495567104</v>
      </c>
      <c r="AG31" s="132">
        <f t="shared" si="13"/>
        <v>0.14189085906450627</v>
      </c>
      <c r="AH31" s="132">
        <f t="shared" si="14"/>
        <v>5.8353714460409663E-2</v>
      </c>
    </row>
    <row r="32" spans="2:34" ht="13.5" customHeight="1">
      <c r="B32" s="237">
        <v>27</v>
      </c>
      <c r="C32" s="50" t="s">
        <v>37</v>
      </c>
      <c r="D32" s="223">
        <v>16</v>
      </c>
      <c r="E32" s="224">
        <v>131</v>
      </c>
      <c r="F32" s="220">
        <f t="shared" si="0"/>
        <v>147</v>
      </c>
      <c r="G32" s="223">
        <v>7</v>
      </c>
      <c r="H32" s="224">
        <v>102</v>
      </c>
      <c r="I32" s="220">
        <f t="shared" si="1"/>
        <v>109</v>
      </c>
      <c r="J32" s="223">
        <v>206</v>
      </c>
      <c r="K32" s="224">
        <v>1992</v>
      </c>
      <c r="L32" s="220">
        <f t="shared" si="2"/>
        <v>2198</v>
      </c>
      <c r="M32" s="223">
        <v>118</v>
      </c>
      <c r="N32" s="224">
        <v>2342</v>
      </c>
      <c r="O32" s="220">
        <f t="shared" si="3"/>
        <v>2460</v>
      </c>
      <c r="P32" s="223">
        <v>45</v>
      </c>
      <c r="Q32" s="224">
        <v>2383</v>
      </c>
      <c r="R32" s="220">
        <f t="shared" si="4"/>
        <v>2428</v>
      </c>
      <c r="S32" s="223">
        <v>8</v>
      </c>
      <c r="T32" s="224">
        <v>1488</v>
      </c>
      <c r="U32" s="220">
        <f t="shared" si="5"/>
        <v>1496</v>
      </c>
      <c r="V32" s="223">
        <v>1</v>
      </c>
      <c r="W32" s="224">
        <v>583</v>
      </c>
      <c r="X32" s="220">
        <f t="shared" si="6"/>
        <v>584</v>
      </c>
      <c r="Y32" s="223">
        <f t="shared" si="15"/>
        <v>401</v>
      </c>
      <c r="Z32" s="222">
        <f t="shared" si="15"/>
        <v>9021</v>
      </c>
      <c r="AA32" s="220">
        <f t="shared" si="7"/>
        <v>9422</v>
      </c>
      <c r="AB32" s="132">
        <f t="shared" si="8"/>
        <v>1.5601783060921248E-2</v>
      </c>
      <c r="AC32" s="132">
        <f t="shared" si="9"/>
        <v>1.1568669072383783E-2</v>
      </c>
      <c r="AD32" s="132">
        <f t="shared" si="10"/>
        <v>0.23328380386329867</v>
      </c>
      <c r="AE32" s="132">
        <f t="shared" si="11"/>
        <v>0.26109106346847805</v>
      </c>
      <c r="AF32" s="132">
        <f t="shared" si="12"/>
        <v>0.25769475695181487</v>
      </c>
      <c r="AG32" s="132">
        <f t="shared" si="13"/>
        <v>0.15877732965400126</v>
      </c>
      <c r="AH32" s="132">
        <f t="shared" si="14"/>
        <v>6.1982593929102103E-2</v>
      </c>
    </row>
    <row r="33" spans="2:34" ht="13.5" customHeight="1">
      <c r="B33" s="237">
        <v>28</v>
      </c>
      <c r="C33" s="50" t="s">
        <v>38</v>
      </c>
      <c r="D33" s="223">
        <v>12</v>
      </c>
      <c r="E33" s="224">
        <v>66</v>
      </c>
      <c r="F33" s="220">
        <f t="shared" si="0"/>
        <v>78</v>
      </c>
      <c r="G33" s="223">
        <v>16</v>
      </c>
      <c r="H33" s="224">
        <v>147</v>
      </c>
      <c r="I33" s="220">
        <f t="shared" si="1"/>
        <v>163</v>
      </c>
      <c r="J33" s="223">
        <v>271</v>
      </c>
      <c r="K33" s="224">
        <v>1925</v>
      </c>
      <c r="L33" s="220">
        <f t="shared" si="2"/>
        <v>2196</v>
      </c>
      <c r="M33" s="223">
        <v>96</v>
      </c>
      <c r="N33" s="224">
        <v>1876</v>
      </c>
      <c r="O33" s="220">
        <f t="shared" si="3"/>
        <v>1972</v>
      </c>
      <c r="P33" s="223">
        <v>39</v>
      </c>
      <c r="Q33" s="224">
        <v>1526</v>
      </c>
      <c r="R33" s="220">
        <f t="shared" si="4"/>
        <v>1565</v>
      </c>
      <c r="S33" s="223">
        <v>10</v>
      </c>
      <c r="T33" s="224">
        <v>883</v>
      </c>
      <c r="U33" s="220">
        <f t="shared" si="5"/>
        <v>893</v>
      </c>
      <c r="V33" s="223">
        <v>0</v>
      </c>
      <c r="W33" s="224">
        <v>333</v>
      </c>
      <c r="X33" s="220">
        <f t="shared" si="6"/>
        <v>333</v>
      </c>
      <c r="Y33" s="223">
        <f t="shared" si="15"/>
        <v>444</v>
      </c>
      <c r="Z33" s="222">
        <f t="shared" si="15"/>
        <v>6756</v>
      </c>
      <c r="AA33" s="220">
        <f t="shared" si="7"/>
        <v>7200</v>
      </c>
      <c r="AB33" s="132">
        <f t="shared" si="8"/>
        <v>1.0833333333333334E-2</v>
      </c>
      <c r="AC33" s="132">
        <f t="shared" si="9"/>
        <v>2.2638888888888889E-2</v>
      </c>
      <c r="AD33" s="132">
        <f t="shared" si="10"/>
        <v>0.30499999999999999</v>
      </c>
      <c r="AE33" s="132">
        <f t="shared" si="11"/>
        <v>0.2738888888888889</v>
      </c>
      <c r="AF33" s="132">
        <f t="shared" si="12"/>
        <v>0.21736111111111112</v>
      </c>
      <c r="AG33" s="132">
        <f t="shared" si="13"/>
        <v>0.12402777777777778</v>
      </c>
      <c r="AH33" s="132">
        <f t="shared" si="14"/>
        <v>4.6249999999999999E-2</v>
      </c>
    </row>
    <row r="34" spans="2:34" ht="13.5" customHeight="1">
      <c r="B34" s="237">
        <v>29</v>
      </c>
      <c r="C34" s="50" t="s">
        <v>39</v>
      </c>
      <c r="D34" s="223">
        <v>2</v>
      </c>
      <c r="E34" s="224">
        <v>25</v>
      </c>
      <c r="F34" s="220">
        <f t="shared" si="0"/>
        <v>27</v>
      </c>
      <c r="G34" s="223">
        <v>19</v>
      </c>
      <c r="H34" s="224">
        <v>42</v>
      </c>
      <c r="I34" s="220">
        <f t="shared" si="1"/>
        <v>61</v>
      </c>
      <c r="J34" s="223">
        <v>190</v>
      </c>
      <c r="K34" s="224">
        <v>1444</v>
      </c>
      <c r="L34" s="220">
        <f t="shared" si="2"/>
        <v>1634</v>
      </c>
      <c r="M34" s="223">
        <v>153</v>
      </c>
      <c r="N34" s="224">
        <v>1487</v>
      </c>
      <c r="O34" s="220">
        <f t="shared" si="3"/>
        <v>1640</v>
      </c>
      <c r="P34" s="223">
        <v>22</v>
      </c>
      <c r="Q34" s="224">
        <v>1407</v>
      </c>
      <c r="R34" s="220">
        <f t="shared" si="4"/>
        <v>1429</v>
      </c>
      <c r="S34" s="223">
        <v>43</v>
      </c>
      <c r="T34" s="224">
        <v>729</v>
      </c>
      <c r="U34" s="220">
        <f t="shared" si="5"/>
        <v>772</v>
      </c>
      <c r="V34" s="223">
        <v>0</v>
      </c>
      <c r="W34" s="224">
        <v>448</v>
      </c>
      <c r="X34" s="220">
        <f t="shared" si="6"/>
        <v>448</v>
      </c>
      <c r="Y34" s="223">
        <f t="shared" si="15"/>
        <v>429</v>
      </c>
      <c r="Z34" s="222">
        <f t="shared" si="15"/>
        <v>5582</v>
      </c>
      <c r="AA34" s="220">
        <f t="shared" si="7"/>
        <v>6011</v>
      </c>
      <c r="AB34" s="132">
        <f t="shared" si="8"/>
        <v>4.491765097321577E-3</v>
      </c>
      <c r="AC34" s="132">
        <f t="shared" si="9"/>
        <v>1.014806188654134E-2</v>
      </c>
      <c r="AD34" s="132">
        <f t="shared" si="10"/>
        <v>0.27183496922309103</v>
      </c>
      <c r="AE34" s="132">
        <f t="shared" si="11"/>
        <v>0.27283313924471803</v>
      </c>
      <c r="AF34" s="132">
        <f t="shared" si="12"/>
        <v>0.23773082681750124</v>
      </c>
      <c r="AG34" s="132">
        <f t="shared" si="13"/>
        <v>0.12843120944934286</v>
      </c>
      <c r="AH34" s="132">
        <f t="shared" si="14"/>
        <v>7.4530028281483945E-2</v>
      </c>
    </row>
    <row r="35" spans="2:34" ht="13.5" customHeight="1">
      <c r="B35" s="237">
        <v>30</v>
      </c>
      <c r="C35" s="50" t="s">
        <v>40</v>
      </c>
      <c r="D35" s="223">
        <v>0</v>
      </c>
      <c r="E35" s="224">
        <v>20</v>
      </c>
      <c r="F35" s="220">
        <f t="shared" si="0"/>
        <v>20</v>
      </c>
      <c r="G35" s="223">
        <v>10</v>
      </c>
      <c r="H35" s="224">
        <v>51</v>
      </c>
      <c r="I35" s="220">
        <f t="shared" si="1"/>
        <v>61</v>
      </c>
      <c r="J35" s="223">
        <v>158</v>
      </c>
      <c r="K35" s="224">
        <v>1865</v>
      </c>
      <c r="L35" s="220">
        <f t="shared" si="2"/>
        <v>2023</v>
      </c>
      <c r="M35" s="223">
        <v>104</v>
      </c>
      <c r="N35" s="224">
        <v>2023</v>
      </c>
      <c r="O35" s="220">
        <f t="shared" si="3"/>
        <v>2127</v>
      </c>
      <c r="P35" s="223">
        <v>61</v>
      </c>
      <c r="Q35" s="224">
        <v>1937</v>
      </c>
      <c r="R35" s="220">
        <f t="shared" si="4"/>
        <v>1998</v>
      </c>
      <c r="S35" s="223">
        <v>12</v>
      </c>
      <c r="T35" s="224">
        <v>1254</v>
      </c>
      <c r="U35" s="220">
        <f t="shared" si="5"/>
        <v>1266</v>
      </c>
      <c r="V35" s="223">
        <v>4</v>
      </c>
      <c r="W35" s="224">
        <v>454</v>
      </c>
      <c r="X35" s="220">
        <f t="shared" si="6"/>
        <v>458</v>
      </c>
      <c r="Y35" s="223">
        <f t="shared" si="15"/>
        <v>349</v>
      </c>
      <c r="Z35" s="222">
        <f t="shared" si="15"/>
        <v>7604</v>
      </c>
      <c r="AA35" s="220">
        <f t="shared" si="7"/>
        <v>7953</v>
      </c>
      <c r="AB35" s="132">
        <f t="shared" si="8"/>
        <v>2.514774299006664E-3</v>
      </c>
      <c r="AC35" s="132">
        <f t="shared" si="9"/>
        <v>7.6700616119703257E-3</v>
      </c>
      <c r="AD35" s="132">
        <f t="shared" si="10"/>
        <v>0.25436942034452409</v>
      </c>
      <c r="AE35" s="132">
        <f t="shared" si="11"/>
        <v>0.26744624669935874</v>
      </c>
      <c r="AF35" s="132">
        <f t="shared" si="12"/>
        <v>0.25122595247076573</v>
      </c>
      <c r="AG35" s="132">
        <f t="shared" si="13"/>
        <v>0.15918521312712183</v>
      </c>
      <c r="AH35" s="132">
        <f t="shared" si="14"/>
        <v>5.7588331447252609E-2</v>
      </c>
    </row>
    <row r="36" spans="2:34" ht="13.5" customHeight="1">
      <c r="B36" s="237">
        <v>31</v>
      </c>
      <c r="C36" s="50" t="s">
        <v>41</v>
      </c>
      <c r="D36" s="223">
        <v>29</v>
      </c>
      <c r="E36" s="224">
        <v>68</v>
      </c>
      <c r="F36" s="220">
        <f t="shared" si="0"/>
        <v>97</v>
      </c>
      <c r="G36" s="223">
        <v>61</v>
      </c>
      <c r="H36" s="224">
        <v>176</v>
      </c>
      <c r="I36" s="220">
        <f t="shared" si="1"/>
        <v>237</v>
      </c>
      <c r="J36" s="223">
        <v>303</v>
      </c>
      <c r="K36" s="224">
        <v>2209</v>
      </c>
      <c r="L36" s="220">
        <f t="shared" si="2"/>
        <v>2512</v>
      </c>
      <c r="M36" s="223">
        <v>248</v>
      </c>
      <c r="N36" s="224">
        <v>2556</v>
      </c>
      <c r="O36" s="220">
        <f t="shared" si="3"/>
        <v>2804</v>
      </c>
      <c r="P36" s="223">
        <v>66</v>
      </c>
      <c r="Q36" s="224">
        <v>2089</v>
      </c>
      <c r="R36" s="220">
        <f t="shared" si="4"/>
        <v>2155</v>
      </c>
      <c r="S36" s="223">
        <v>6</v>
      </c>
      <c r="T36" s="224">
        <v>1270</v>
      </c>
      <c r="U36" s="220">
        <f t="shared" si="5"/>
        <v>1276</v>
      </c>
      <c r="V36" s="223">
        <v>1</v>
      </c>
      <c r="W36" s="224">
        <v>533</v>
      </c>
      <c r="X36" s="220">
        <f t="shared" si="6"/>
        <v>534</v>
      </c>
      <c r="Y36" s="223">
        <f t="shared" si="15"/>
        <v>714</v>
      </c>
      <c r="Z36" s="222">
        <f t="shared" si="15"/>
        <v>8901</v>
      </c>
      <c r="AA36" s="220">
        <f t="shared" si="7"/>
        <v>9615</v>
      </c>
      <c r="AB36" s="132">
        <f t="shared" si="8"/>
        <v>1.0088403536141446E-2</v>
      </c>
      <c r="AC36" s="132">
        <f t="shared" si="9"/>
        <v>2.4648985959438378E-2</v>
      </c>
      <c r="AD36" s="132">
        <f t="shared" si="10"/>
        <v>0.26125845033801354</v>
      </c>
      <c r="AE36" s="132">
        <f t="shared" si="11"/>
        <v>0.29162766510660426</v>
      </c>
      <c r="AF36" s="132">
        <f t="shared" si="12"/>
        <v>0.22412896515860634</v>
      </c>
      <c r="AG36" s="132">
        <f t="shared" si="13"/>
        <v>0.13270930837233488</v>
      </c>
      <c r="AH36" s="132">
        <f t="shared" si="14"/>
        <v>5.5538221528861155E-2</v>
      </c>
    </row>
    <row r="37" spans="2:34" ht="13.5" customHeight="1">
      <c r="B37" s="237">
        <v>32</v>
      </c>
      <c r="C37" s="50" t="s">
        <v>42</v>
      </c>
      <c r="D37" s="223">
        <v>9</v>
      </c>
      <c r="E37" s="224">
        <v>43</v>
      </c>
      <c r="F37" s="220">
        <f t="shared" si="0"/>
        <v>52</v>
      </c>
      <c r="G37" s="223">
        <v>18</v>
      </c>
      <c r="H37" s="224">
        <v>149</v>
      </c>
      <c r="I37" s="220">
        <f t="shared" si="1"/>
        <v>167</v>
      </c>
      <c r="J37" s="223">
        <v>268</v>
      </c>
      <c r="K37" s="224">
        <v>1990</v>
      </c>
      <c r="L37" s="220">
        <f t="shared" si="2"/>
        <v>2258</v>
      </c>
      <c r="M37" s="223">
        <v>139</v>
      </c>
      <c r="N37" s="224">
        <v>2793</v>
      </c>
      <c r="O37" s="220">
        <f t="shared" si="3"/>
        <v>2932</v>
      </c>
      <c r="P37" s="223">
        <v>86</v>
      </c>
      <c r="Q37" s="224">
        <v>2156</v>
      </c>
      <c r="R37" s="220">
        <f t="shared" si="4"/>
        <v>2242</v>
      </c>
      <c r="S37" s="223">
        <v>10</v>
      </c>
      <c r="T37" s="224">
        <v>1322</v>
      </c>
      <c r="U37" s="220">
        <f t="shared" si="5"/>
        <v>1332</v>
      </c>
      <c r="V37" s="223">
        <v>3</v>
      </c>
      <c r="W37" s="224">
        <v>533</v>
      </c>
      <c r="X37" s="220">
        <f t="shared" si="6"/>
        <v>536</v>
      </c>
      <c r="Y37" s="223">
        <f t="shared" si="15"/>
        <v>533</v>
      </c>
      <c r="Z37" s="222">
        <f t="shared" si="15"/>
        <v>8986</v>
      </c>
      <c r="AA37" s="220">
        <f t="shared" si="7"/>
        <v>9519</v>
      </c>
      <c r="AB37" s="132">
        <f t="shared" si="8"/>
        <v>5.4627586931400357E-3</v>
      </c>
      <c r="AC37" s="132">
        <f t="shared" si="9"/>
        <v>1.7543859649122806E-2</v>
      </c>
      <c r="AD37" s="132">
        <f t="shared" si="10"/>
        <v>0.23720979094442693</v>
      </c>
      <c r="AE37" s="132">
        <f t="shared" si="11"/>
        <v>0.30801554785166507</v>
      </c>
      <c r="AF37" s="132">
        <f t="shared" si="12"/>
        <v>0.23552894211576847</v>
      </c>
      <c r="AG37" s="132">
        <f t="shared" si="13"/>
        <v>0.13993066498581783</v>
      </c>
      <c r="AH37" s="132">
        <f t="shared" si="14"/>
        <v>5.6308435760058832E-2</v>
      </c>
    </row>
    <row r="38" spans="2:34" ht="13.5" customHeight="1">
      <c r="B38" s="237">
        <v>33</v>
      </c>
      <c r="C38" s="50" t="s">
        <v>43</v>
      </c>
      <c r="D38" s="223">
        <v>0</v>
      </c>
      <c r="E38" s="224">
        <v>14</v>
      </c>
      <c r="F38" s="220">
        <f t="shared" si="0"/>
        <v>14</v>
      </c>
      <c r="G38" s="223">
        <v>8</v>
      </c>
      <c r="H38" s="224">
        <v>40</v>
      </c>
      <c r="I38" s="220">
        <f t="shared" si="1"/>
        <v>48</v>
      </c>
      <c r="J38" s="223">
        <v>89</v>
      </c>
      <c r="K38" s="224">
        <v>716</v>
      </c>
      <c r="L38" s="220">
        <f t="shared" si="2"/>
        <v>805</v>
      </c>
      <c r="M38" s="223">
        <v>22</v>
      </c>
      <c r="N38" s="224">
        <v>593</v>
      </c>
      <c r="O38" s="220">
        <f t="shared" si="3"/>
        <v>615</v>
      </c>
      <c r="P38" s="223">
        <v>17</v>
      </c>
      <c r="Q38" s="224">
        <v>565</v>
      </c>
      <c r="R38" s="220">
        <f t="shared" si="4"/>
        <v>582</v>
      </c>
      <c r="S38" s="223">
        <v>4</v>
      </c>
      <c r="T38" s="224">
        <v>387</v>
      </c>
      <c r="U38" s="220">
        <f t="shared" si="5"/>
        <v>391</v>
      </c>
      <c r="V38" s="223">
        <v>0</v>
      </c>
      <c r="W38" s="224">
        <v>161</v>
      </c>
      <c r="X38" s="220">
        <f t="shared" si="6"/>
        <v>161</v>
      </c>
      <c r="Y38" s="223">
        <f t="shared" si="15"/>
        <v>140</v>
      </c>
      <c r="Z38" s="222">
        <f t="shared" si="15"/>
        <v>2476</v>
      </c>
      <c r="AA38" s="220">
        <f t="shared" si="7"/>
        <v>2616</v>
      </c>
      <c r="AB38" s="132">
        <f t="shared" si="8"/>
        <v>5.3516819571865441E-3</v>
      </c>
      <c r="AC38" s="132">
        <f t="shared" si="9"/>
        <v>1.834862385321101E-2</v>
      </c>
      <c r="AD38" s="132">
        <f t="shared" si="10"/>
        <v>0.30772171253822628</v>
      </c>
      <c r="AE38" s="132">
        <f t="shared" si="11"/>
        <v>0.23509174311926606</v>
      </c>
      <c r="AF38" s="132">
        <f t="shared" si="12"/>
        <v>0.22247706422018348</v>
      </c>
      <c r="AG38" s="132">
        <f t="shared" si="13"/>
        <v>0.14946483180428136</v>
      </c>
      <c r="AH38" s="132">
        <f t="shared" si="14"/>
        <v>6.1544342507645261E-2</v>
      </c>
    </row>
    <row r="39" spans="2:34" ht="13.5" customHeight="1">
      <c r="B39" s="237">
        <v>34</v>
      </c>
      <c r="C39" s="50" t="s">
        <v>45</v>
      </c>
      <c r="D39" s="223">
        <v>21</v>
      </c>
      <c r="E39" s="224">
        <v>100</v>
      </c>
      <c r="F39" s="220">
        <f t="shared" si="0"/>
        <v>121</v>
      </c>
      <c r="G39" s="223">
        <v>54</v>
      </c>
      <c r="H39" s="224">
        <v>188</v>
      </c>
      <c r="I39" s="220">
        <f t="shared" si="1"/>
        <v>242</v>
      </c>
      <c r="J39" s="223">
        <v>425</v>
      </c>
      <c r="K39" s="224">
        <v>2852</v>
      </c>
      <c r="L39" s="220">
        <f t="shared" si="2"/>
        <v>3277</v>
      </c>
      <c r="M39" s="223">
        <v>224</v>
      </c>
      <c r="N39" s="224">
        <v>3418</v>
      </c>
      <c r="O39" s="220">
        <f t="shared" si="3"/>
        <v>3642</v>
      </c>
      <c r="P39" s="223">
        <v>119</v>
      </c>
      <c r="Q39" s="224">
        <v>3174</v>
      </c>
      <c r="R39" s="220">
        <f t="shared" si="4"/>
        <v>3293</v>
      </c>
      <c r="S39" s="223">
        <v>42</v>
      </c>
      <c r="T39" s="224">
        <v>1929</v>
      </c>
      <c r="U39" s="220">
        <f t="shared" si="5"/>
        <v>1971</v>
      </c>
      <c r="V39" s="223">
        <v>7</v>
      </c>
      <c r="W39" s="224">
        <v>674</v>
      </c>
      <c r="X39" s="220">
        <f t="shared" si="6"/>
        <v>681</v>
      </c>
      <c r="Y39" s="223">
        <f t="shared" si="15"/>
        <v>892</v>
      </c>
      <c r="Z39" s="222">
        <f t="shared" si="15"/>
        <v>12335</v>
      </c>
      <c r="AA39" s="220">
        <f t="shared" si="7"/>
        <v>13227</v>
      </c>
      <c r="AB39" s="132">
        <f t="shared" si="8"/>
        <v>9.147954940651697E-3</v>
      </c>
      <c r="AC39" s="132">
        <f t="shared" si="9"/>
        <v>1.8295909881303394E-2</v>
      </c>
      <c r="AD39" s="132">
        <f t="shared" si="10"/>
        <v>0.24775081273153399</v>
      </c>
      <c r="AE39" s="132">
        <f t="shared" si="11"/>
        <v>0.27534588342027672</v>
      </c>
      <c r="AF39" s="132">
        <f t="shared" si="12"/>
        <v>0.24896045966583502</v>
      </c>
      <c r="AG39" s="132">
        <f t="shared" si="13"/>
        <v>0.14901338171921072</v>
      </c>
      <c r="AH39" s="132">
        <f t="shared" si="14"/>
        <v>5.1485597641188478E-2</v>
      </c>
    </row>
    <row r="40" spans="2:34" ht="13.5" customHeight="1">
      <c r="B40" s="237">
        <v>35</v>
      </c>
      <c r="C40" s="50" t="s">
        <v>2</v>
      </c>
      <c r="D40" s="223">
        <v>0</v>
      </c>
      <c r="E40" s="224">
        <v>18</v>
      </c>
      <c r="F40" s="220">
        <f t="shared" si="0"/>
        <v>18</v>
      </c>
      <c r="G40" s="223">
        <v>11</v>
      </c>
      <c r="H40" s="224">
        <v>40</v>
      </c>
      <c r="I40" s="220">
        <f t="shared" si="1"/>
        <v>51</v>
      </c>
      <c r="J40" s="223">
        <v>768</v>
      </c>
      <c r="K40" s="224">
        <v>4798</v>
      </c>
      <c r="L40" s="220">
        <f t="shared" si="2"/>
        <v>5566</v>
      </c>
      <c r="M40" s="223">
        <v>468</v>
      </c>
      <c r="N40" s="224">
        <v>5608</v>
      </c>
      <c r="O40" s="220">
        <f t="shared" si="3"/>
        <v>6076</v>
      </c>
      <c r="P40" s="223">
        <v>260</v>
      </c>
      <c r="Q40" s="224">
        <v>5031</v>
      </c>
      <c r="R40" s="220">
        <f t="shared" si="4"/>
        <v>5291</v>
      </c>
      <c r="S40" s="223">
        <v>19</v>
      </c>
      <c r="T40" s="224">
        <v>2979</v>
      </c>
      <c r="U40" s="220">
        <f t="shared" si="5"/>
        <v>2998</v>
      </c>
      <c r="V40" s="223">
        <v>3</v>
      </c>
      <c r="W40" s="224">
        <v>1112</v>
      </c>
      <c r="X40" s="220">
        <f t="shared" si="6"/>
        <v>1115</v>
      </c>
      <c r="Y40" s="223">
        <f t="shared" si="15"/>
        <v>1529</v>
      </c>
      <c r="Z40" s="222">
        <f t="shared" si="15"/>
        <v>19586</v>
      </c>
      <c r="AA40" s="220">
        <f t="shared" si="7"/>
        <v>21115</v>
      </c>
      <c r="AB40" s="132">
        <f t="shared" si="8"/>
        <v>8.524745441629174E-4</v>
      </c>
      <c r="AC40" s="132">
        <f t="shared" si="9"/>
        <v>2.4153445417949325E-3</v>
      </c>
      <c r="AD40" s="132">
        <f t="shared" si="10"/>
        <v>0.26360407293393323</v>
      </c>
      <c r="AE40" s="132">
        <f t="shared" si="11"/>
        <v>0.28775751835188257</v>
      </c>
      <c r="AF40" s="132">
        <f t="shared" si="12"/>
        <v>0.25058015628699976</v>
      </c>
      <c r="AG40" s="132">
        <f t="shared" si="13"/>
        <v>0.14198437130002367</v>
      </c>
      <c r="AH40" s="132">
        <f t="shared" si="14"/>
        <v>5.2806062041202938E-2</v>
      </c>
    </row>
    <row r="41" spans="2:34" ht="13.5" customHeight="1">
      <c r="B41" s="237">
        <v>36</v>
      </c>
      <c r="C41" s="50" t="s">
        <v>3</v>
      </c>
      <c r="D41" s="223">
        <v>0</v>
      </c>
      <c r="E41" s="224">
        <v>26</v>
      </c>
      <c r="F41" s="220">
        <f t="shared" si="0"/>
        <v>26</v>
      </c>
      <c r="G41" s="223">
        <v>0</v>
      </c>
      <c r="H41" s="224">
        <v>67</v>
      </c>
      <c r="I41" s="220">
        <f t="shared" si="1"/>
        <v>67</v>
      </c>
      <c r="J41" s="223">
        <v>145</v>
      </c>
      <c r="K41" s="224">
        <v>1102</v>
      </c>
      <c r="L41" s="220">
        <f t="shared" si="2"/>
        <v>1247</v>
      </c>
      <c r="M41" s="223">
        <v>138</v>
      </c>
      <c r="N41" s="224">
        <v>1700</v>
      </c>
      <c r="O41" s="220">
        <f t="shared" si="3"/>
        <v>1838</v>
      </c>
      <c r="P41" s="223">
        <v>59</v>
      </c>
      <c r="Q41" s="224">
        <v>1530</v>
      </c>
      <c r="R41" s="220">
        <f t="shared" si="4"/>
        <v>1589</v>
      </c>
      <c r="S41" s="223">
        <v>3</v>
      </c>
      <c r="T41" s="224">
        <v>984</v>
      </c>
      <c r="U41" s="220">
        <f t="shared" si="5"/>
        <v>987</v>
      </c>
      <c r="V41" s="223">
        <v>1</v>
      </c>
      <c r="W41" s="224">
        <v>403</v>
      </c>
      <c r="X41" s="220">
        <f t="shared" si="6"/>
        <v>404</v>
      </c>
      <c r="Y41" s="223">
        <f t="shared" si="15"/>
        <v>346</v>
      </c>
      <c r="Z41" s="222">
        <f t="shared" si="15"/>
        <v>5812</v>
      </c>
      <c r="AA41" s="220">
        <f t="shared" si="7"/>
        <v>6158</v>
      </c>
      <c r="AB41" s="132">
        <f t="shared" si="8"/>
        <v>4.2221500487171163E-3</v>
      </c>
      <c r="AC41" s="132">
        <f t="shared" si="9"/>
        <v>1.0880155894771029E-2</v>
      </c>
      <c r="AD41" s="132">
        <f t="shared" si="10"/>
        <v>0.20250081195193245</v>
      </c>
      <c r="AE41" s="132">
        <f t="shared" si="11"/>
        <v>0.29847353036700225</v>
      </c>
      <c r="AF41" s="132">
        <f t="shared" si="12"/>
        <v>0.25803832413121142</v>
      </c>
      <c r="AG41" s="132">
        <f t="shared" si="13"/>
        <v>0.16027931146476129</v>
      </c>
      <c r="AH41" s="132">
        <f t="shared" si="14"/>
        <v>6.5605716141604417E-2</v>
      </c>
    </row>
    <row r="42" spans="2:34" ht="13.5" customHeight="1">
      <c r="B42" s="237">
        <v>37</v>
      </c>
      <c r="C42" s="50" t="s">
        <v>4</v>
      </c>
      <c r="D42" s="223">
        <v>9</v>
      </c>
      <c r="E42" s="224">
        <v>16</v>
      </c>
      <c r="F42" s="220">
        <f t="shared" si="0"/>
        <v>25</v>
      </c>
      <c r="G42" s="223">
        <v>6</v>
      </c>
      <c r="H42" s="224">
        <v>80</v>
      </c>
      <c r="I42" s="220">
        <f t="shared" si="1"/>
        <v>86</v>
      </c>
      <c r="J42" s="223">
        <v>701</v>
      </c>
      <c r="K42" s="224">
        <v>3731</v>
      </c>
      <c r="L42" s="220">
        <f t="shared" si="2"/>
        <v>4432</v>
      </c>
      <c r="M42" s="223">
        <v>360</v>
      </c>
      <c r="N42" s="224">
        <v>4632</v>
      </c>
      <c r="O42" s="220">
        <f t="shared" si="3"/>
        <v>4992</v>
      </c>
      <c r="P42" s="223">
        <v>145</v>
      </c>
      <c r="Q42" s="224">
        <v>4665</v>
      </c>
      <c r="R42" s="220">
        <f t="shared" si="4"/>
        <v>4810</v>
      </c>
      <c r="S42" s="223">
        <v>36</v>
      </c>
      <c r="T42" s="224">
        <v>2733</v>
      </c>
      <c r="U42" s="220">
        <f t="shared" si="5"/>
        <v>2769</v>
      </c>
      <c r="V42" s="223">
        <v>3</v>
      </c>
      <c r="W42" s="224">
        <v>998</v>
      </c>
      <c r="X42" s="220">
        <f t="shared" si="6"/>
        <v>1001</v>
      </c>
      <c r="Y42" s="223">
        <f t="shared" si="15"/>
        <v>1260</v>
      </c>
      <c r="Z42" s="222">
        <f t="shared" si="15"/>
        <v>16855</v>
      </c>
      <c r="AA42" s="220">
        <f t="shared" si="7"/>
        <v>18115</v>
      </c>
      <c r="AB42" s="132">
        <f t="shared" si="8"/>
        <v>1.380071763731714E-3</v>
      </c>
      <c r="AC42" s="132">
        <f t="shared" si="9"/>
        <v>4.7474468672370962E-3</v>
      </c>
      <c r="AD42" s="132">
        <f t="shared" si="10"/>
        <v>0.24465912227435826</v>
      </c>
      <c r="AE42" s="132">
        <f t="shared" si="11"/>
        <v>0.27557272978194869</v>
      </c>
      <c r="AF42" s="132">
        <f t="shared" si="12"/>
        <v>0.26552580734198178</v>
      </c>
      <c r="AG42" s="132">
        <f t="shared" si="13"/>
        <v>0.15285674855092465</v>
      </c>
      <c r="AH42" s="132">
        <f t="shared" si="14"/>
        <v>5.5258073419817831E-2</v>
      </c>
    </row>
    <row r="43" spans="2:34" ht="13.5" customHeight="1">
      <c r="B43" s="237">
        <v>38</v>
      </c>
      <c r="C43" s="238" t="s">
        <v>46</v>
      </c>
      <c r="D43" s="223">
        <v>1</v>
      </c>
      <c r="E43" s="224">
        <v>22</v>
      </c>
      <c r="F43" s="220">
        <f t="shared" si="0"/>
        <v>23</v>
      </c>
      <c r="G43" s="223">
        <v>3</v>
      </c>
      <c r="H43" s="224">
        <v>42</v>
      </c>
      <c r="I43" s="220">
        <f t="shared" si="1"/>
        <v>45</v>
      </c>
      <c r="J43" s="223">
        <v>135</v>
      </c>
      <c r="K43" s="224">
        <v>902</v>
      </c>
      <c r="L43" s="220">
        <f t="shared" si="2"/>
        <v>1037</v>
      </c>
      <c r="M43" s="223">
        <v>79</v>
      </c>
      <c r="N43" s="224">
        <v>1107</v>
      </c>
      <c r="O43" s="220">
        <f t="shared" si="3"/>
        <v>1186</v>
      </c>
      <c r="P43" s="223">
        <v>32</v>
      </c>
      <c r="Q43" s="224">
        <v>1172</v>
      </c>
      <c r="R43" s="220">
        <f t="shared" si="4"/>
        <v>1204</v>
      </c>
      <c r="S43" s="223">
        <v>6</v>
      </c>
      <c r="T43" s="224">
        <v>632</v>
      </c>
      <c r="U43" s="220">
        <f t="shared" si="5"/>
        <v>638</v>
      </c>
      <c r="V43" s="223">
        <v>2</v>
      </c>
      <c r="W43" s="224">
        <v>234</v>
      </c>
      <c r="X43" s="220">
        <f t="shared" si="6"/>
        <v>236</v>
      </c>
      <c r="Y43" s="223">
        <f t="shared" si="15"/>
        <v>258</v>
      </c>
      <c r="Z43" s="222">
        <f t="shared" si="15"/>
        <v>4111</v>
      </c>
      <c r="AA43" s="220">
        <f t="shared" si="7"/>
        <v>4369</v>
      </c>
      <c r="AB43" s="132">
        <f t="shared" si="8"/>
        <v>5.2643625543602659E-3</v>
      </c>
      <c r="AC43" s="132">
        <f t="shared" si="9"/>
        <v>1.0299839780270085E-2</v>
      </c>
      <c r="AD43" s="132">
        <f t="shared" si="10"/>
        <v>0.23735408560311283</v>
      </c>
      <c r="AE43" s="132">
        <f t="shared" si="11"/>
        <v>0.27145799954222932</v>
      </c>
      <c r="AF43" s="132">
        <f t="shared" si="12"/>
        <v>0.2755779354543374</v>
      </c>
      <c r="AG43" s="132">
        <f t="shared" si="13"/>
        <v>0.14602883955138476</v>
      </c>
      <c r="AH43" s="132">
        <f t="shared" si="14"/>
        <v>5.4016937514305335E-2</v>
      </c>
    </row>
    <row r="44" spans="2:34" ht="13.5" customHeight="1">
      <c r="B44" s="237">
        <v>39</v>
      </c>
      <c r="C44" s="238" t="s">
        <v>9</v>
      </c>
      <c r="D44" s="223">
        <v>7</v>
      </c>
      <c r="E44" s="224">
        <v>18</v>
      </c>
      <c r="F44" s="220">
        <f t="shared" si="0"/>
        <v>25</v>
      </c>
      <c r="G44" s="223">
        <v>8</v>
      </c>
      <c r="H44" s="224">
        <v>127</v>
      </c>
      <c r="I44" s="220">
        <f t="shared" si="1"/>
        <v>135</v>
      </c>
      <c r="J44" s="223">
        <v>680</v>
      </c>
      <c r="K44" s="224">
        <v>5372</v>
      </c>
      <c r="L44" s="220">
        <f t="shared" si="2"/>
        <v>6052</v>
      </c>
      <c r="M44" s="223">
        <v>467</v>
      </c>
      <c r="N44" s="224">
        <v>5958</v>
      </c>
      <c r="O44" s="220">
        <f t="shared" si="3"/>
        <v>6425</v>
      </c>
      <c r="P44" s="223">
        <v>138</v>
      </c>
      <c r="Q44" s="224">
        <v>5220</v>
      </c>
      <c r="R44" s="220">
        <f t="shared" si="4"/>
        <v>5358</v>
      </c>
      <c r="S44" s="223">
        <v>43</v>
      </c>
      <c r="T44" s="224">
        <v>2953</v>
      </c>
      <c r="U44" s="220">
        <f t="shared" si="5"/>
        <v>2996</v>
      </c>
      <c r="V44" s="223">
        <v>2</v>
      </c>
      <c r="W44" s="224">
        <v>1147</v>
      </c>
      <c r="X44" s="220">
        <f t="shared" si="6"/>
        <v>1149</v>
      </c>
      <c r="Y44" s="223">
        <f t="shared" si="15"/>
        <v>1345</v>
      </c>
      <c r="Z44" s="222">
        <f t="shared" si="15"/>
        <v>20795</v>
      </c>
      <c r="AA44" s="220">
        <f t="shared" si="7"/>
        <v>22140</v>
      </c>
      <c r="AB44" s="132">
        <f t="shared" si="8"/>
        <v>1.1291779584462511E-3</v>
      </c>
      <c r="AC44" s="132">
        <f t="shared" si="9"/>
        <v>6.0975609756097563E-3</v>
      </c>
      <c r="AD44" s="132">
        <f t="shared" si="10"/>
        <v>0.27335140018066845</v>
      </c>
      <c r="AE44" s="132">
        <f t="shared" si="11"/>
        <v>0.29019873532068652</v>
      </c>
      <c r="AF44" s="132">
        <f t="shared" si="12"/>
        <v>0.24200542005420053</v>
      </c>
      <c r="AG44" s="132">
        <f t="shared" si="13"/>
        <v>0.13532068654019874</v>
      </c>
      <c r="AH44" s="132">
        <f t="shared" si="14"/>
        <v>5.1897018970189703E-2</v>
      </c>
    </row>
    <row r="45" spans="2:34" ht="13.5" customHeight="1">
      <c r="B45" s="237">
        <v>40</v>
      </c>
      <c r="C45" s="238" t="s">
        <v>47</v>
      </c>
      <c r="D45" s="223">
        <v>18</v>
      </c>
      <c r="E45" s="224">
        <v>35</v>
      </c>
      <c r="F45" s="220">
        <f t="shared" si="0"/>
        <v>53</v>
      </c>
      <c r="G45" s="223">
        <v>14</v>
      </c>
      <c r="H45" s="224">
        <v>83</v>
      </c>
      <c r="I45" s="220">
        <f t="shared" si="1"/>
        <v>97</v>
      </c>
      <c r="J45" s="223">
        <v>166</v>
      </c>
      <c r="K45" s="224">
        <v>1099</v>
      </c>
      <c r="L45" s="220">
        <f t="shared" si="2"/>
        <v>1265</v>
      </c>
      <c r="M45" s="223">
        <v>101</v>
      </c>
      <c r="N45" s="224">
        <v>1393</v>
      </c>
      <c r="O45" s="220">
        <f t="shared" si="3"/>
        <v>1494</v>
      </c>
      <c r="P45" s="223">
        <v>31</v>
      </c>
      <c r="Q45" s="224">
        <v>1144</v>
      </c>
      <c r="R45" s="220">
        <f t="shared" si="4"/>
        <v>1175</v>
      </c>
      <c r="S45" s="223">
        <v>12</v>
      </c>
      <c r="T45" s="224">
        <v>654</v>
      </c>
      <c r="U45" s="220">
        <f t="shared" si="5"/>
        <v>666</v>
      </c>
      <c r="V45" s="223">
        <v>0</v>
      </c>
      <c r="W45" s="224">
        <v>294</v>
      </c>
      <c r="X45" s="220">
        <f t="shared" si="6"/>
        <v>294</v>
      </c>
      <c r="Y45" s="223">
        <f t="shared" si="15"/>
        <v>342</v>
      </c>
      <c r="Z45" s="222">
        <f t="shared" si="15"/>
        <v>4702</v>
      </c>
      <c r="AA45" s="220">
        <f t="shared" si="7"/>
        <v>5044</v>
      </c>
      <c r="AB45" s="132">
        <f t="shared" si="8"/>
        <v>1.0507533703409993E-2</v>
      </c>
      <c r="AC45" s="132">
        <f t="shared" si="9"/>
        <v>1.9230769230769232E-2</v>
      </c>
      <c r="AD45" s="132">
        <f t="shared" si="10"/>
        <v>0.25079302141157811</v>
      </c>
      <c r="AE45" s="132">
        <f t="shared" si="11"/>
        <v>0.29619349722442506</v>
      </c>
      <c r="AF45" s="132">
        <f t="shared" si="12"/>
        <v>0.23295003965107058</v>
      </c>
      <c r="AG45" s="132">
        <f t="shared" si="13"/>
        <v>0.13203806502775575</v>
      </c>
      <c r="AH45" s="132">
        <f t="shared" si="14"/>
        <v>5.8287073750991278E-2</v>
      </c>
    </row>
    <row r="46" spans="2:34" ht="13.5" customHeight="1">
      <c r="B46" s="237">
        <v>41</v>
      </c>
      <c r="C46" s="238" t="s">
        <v>14</v>
      </c>
      <c r="D46" s="223">
        <v>15</v>
      </c>
      <c r="E46" s="224">
        <v>41</v>
      </c>
      <c r="F46" s="220">
        <f t="shared" si="0"/>
        <v>56</v>
      </c>
      <c r="G46" s="223">
        <v>29</v>
      </c>
      <c r="H46" s="224">
        <v>86</v>
      </c>
      <c r="I46" s="220">
        <f t="shared" si="1"/>
        <v>115</v>
      </c>
      <c r="J46" s="223">
        <v>389</v>
      </c>
      <c r="K46" s="224">
        <v>2263</v>
      </c>
      <c r="L46" s="220">
        <f t="shared" si="2"/>
        <v>2652</v>
      </c>
      <c r="M46" s="223">
        <v>186</v>
      </c>
      <c r="N46" s="224">
        <v>2290</v>
      </c>
      <c r="O46" s="220">
        <f t="shared" si="3"/>
        <v>2476</v>
      </c>
      <c r="P46" s="223">
        <v>98</v>
      </c>
      <c r="Q46" s="224">
        <v>1870</v>
      </c>
      <c r="R46" s="220">
        <f t="shared" si="4"/>
        <v>1968</v>
      </c>
      <c r="S46" s="223">
        <v>12</v>
      </c>
      <c r="T46" s="224">
        <v>1161</v>
      </c>
      <c r="U46" s="220">
        <f t="shared" si="5"/>
        <v>1173</v>
      </c>
      <c r="V46" s="223">
        <v>0</v>
      </c>
      <c r="W46" s="224">
        <v>338</v>
      </c>
      <c r="X46" s="220">
        <f t="shared" si="6"/>
        <v>338</v>
      </c>
      <c r="Y46" s="223">
        <f t="shared" si="15"/>
        <v>729</v>
      </c>
      <c r="Z46" s="222">
        <f t="shared" si="15"/>
        <v>8049</v>
      </c>
      <c r="AA46" s="220">
        <f t="shared" si="7"/>
        <v>8778</v>
      </c>
      <c r="AB46" s="132">
        <f t="shared" si="8"/>
        <v>6.379585326953748E-3</v>
      </c>
      <c r="AC46" s="132">
        <f t="shared" si="9"/>
        <v>1.3100934153565733E-2</v>
      </c>
      <c r="AD46" s="132">
        <f t="shared" si="10"/>
        <v>0.30211893369788106</v>
      </c>
      <c r="AE46" s="132">
        <f t="shared" si="11"/>
        <v>0.28206880838459786</v>
      </c>
      <c r="AF46" s="132">
        <f t="shared" si="12"/>
        <v>0.22419685577580314</v>
      </c>
      <c r="AG46" s="132">
        <f t="shared" si="13"/>
        <v>0.13362952836637046</v>
      </c>
      <c r="AH46" s="132">
        <f t="shared" si="14"/>
        <v>3.850535429482798E-2</v>
      </c>
    </row>
    <row r="47" spans="2:34" ht="13.5" customHeight="1">
      <c r="B47" s="237">
        <v>42</v>
      </c>
      <c r="C47" s="238" t="s">
        <v>15</v>
      </c>
      <c r="D47" s="223">
        <v>11</v>
      </c>
      <c r="E47" s="224">
        <v>101</v>
      </c>
      <c r="F47" s="220">
        <f t="shared" si="0"/>
        <v>112</v>
      </c>
      <c r="G47" s="223">
        <v>34</v>
      </c>
      <c r="H47" s="224">
        <v>254</v>
      </c>
      <c r="I47" s="220">
        <f t="shared" si="1"/>
        <v>288</v>
      </c>
      <c r="J47" s="223">
        <v>861</v>
      </c>
      <c r="K47" s="224">
        <v>5425</v>
      </c>
      <c r="L47" s="220">
        <f t="shared" si="2"/>
        <v>6286</v>
      </c>
      <c r="M47" s="223">
        <v>492</v>
      </c>
      <c r="N47" s="224">
        <v>5409</v>
      </c>
      <c r="O47" s="220">
        <f t="shared" si="3"/>
        <v>5901</v>
      </c>
      <c r="P47" s="223">
        <v>230</v>
      </c>
      <c r="Q47" s="224">
        <v>4673</v>
      </c>
      <c r="R47" s="220">
        <f t="shared" si="4"/>
        <v>4903</v>
      </c>
      <c r="S47" s="223">
        <v>29</v>
      </c>
      <c r="T47" s="224">
        <v>2941</v>
      </c>
      <c r="U47" s="220">
        <f t="shared" si="5"/>
        <v>2970</v>
      </c>
      <c r="V47" s="223">
        <v>9</v>
      </c>
      <c r="W47" s="224">
        <v>1001</v>
      </c>
      <c r="X47" s="220">
        <f t="shared" si="6"/>
        <v>1010</v>
      </c>
      <c r="Y47" s="223">
        <f t="shared" si="15"/>
        <v>1666</v>
      </c>
      <c r="Z47" s="222">
        <f t="shared" si="15"/>
        <v>19804</v>
      </c>
      <c r="AA47" s="220">
        <f t="shared" si="7"/>
        <v>21470</v>
      </c>
      <c r="AB47" s="132">
        <f t="shared" si="8"/>
        <v>5.2165812761993478E-3</v>
      </c>
      <c r="AC47" s="132">
        <f t="shared" si="9"/>
        <v>1.3414066138798324E-2</v>
      </c>
      <c r="AD47" s="132">
        <f t="shared" si="10"/>
        <v>0.29278062412668843</v>
      </c>
      <c r="AE47" s="132">
        <f t="shared" si="11"/>
        <v>0.27484862598975313</v>
      </c>
      <c r="AF47" s="132">
        <f t="shared" si="12"/>
        <v>0.22836516068933396</v>
      </c>
      <c r="AG47" s="132">
        <f t="shared" si="13"/>
        <v>0.13833255705635772</v>
      </c>
      <c r="AH47" s="132">
        <f t="shared" si="14"/>
        <v>4.7042384722869118E-2</v>
      </c>
    </row>
    <row r="48" spans="2:34" ht="13.5" customHeight="1">
      <c r="B48" s="237">
        <v>43</v>
      </c>
      <c r="C48" s="238" t="s">
        <v>10</v>
      </c>
      <c r="D48" s="223">
        <v>0</v>
      </c>
      <c r="E48" s="224">
        <v>84</v>
      </c>
      <c r="F48" s="220">
        <f t="shared" si="0"/>
        <v>84</v>
      </c>
      <c r="G48" s="223">
        <v>3</v>
      </c>
      <c r="H48" s="224">
        <v>162</v>
      </c>
      <c r="I48" s="220">
        <f t="shared" si="1"/>
        <v>165</v>
      </c>
      <c r="J48" s="223">
        <v>436</v>
      </c>
      <c r="K48" s="224">
        <v>3397</v>
      </c>
      <c r="L48" s="220">
        <f t="shared" si="2"/>
        <v>3833</v>
      </c>
      <c r="M48" s="223">
        <v>328</v>
      </c>
      <c r="N48" s="224">
        <v>3856</v>
      </c>
      <c r="O48" s="220">
        <f t="shared" si="3"/>
        <v>4184</v>
      </c>
      <c r="P48" s="223">
        <v>141</v>
      </c>
      <c r="Q48" s="224">
        <v>3567</v>
      </c>
      <c r="R48" s="220">
        <f t="shared" si="4"/>
        <v>3708</v>
      </c>
      <c r="S48" s="223">
        <v>25</v>
      </c>
      <c r="T48" s="224">
        <v>2132</v>
      </c>
      <c r="U48" s="220">
        <f t="shared" si="5"/>
        <v>2157</v>
      </c>
      <c r="V48" s="223">
        <v>11</v>
      </c>
      <c r="W48" s="224">
        <v>915</v>
      </c>
      <c r="X48" s="220">
        <f t="shared" si="6"/>
        <v>926</v>
      </c>
      <c r="Y48" s="223">
        <f t="shared" si="15"/>
        <v>944</v>
      </c>
      <c r="Z48" s="222">
        <f t="shared" si="15"/>
        <v>14113</v>
      </c>
      <c r="AA48" s="220">
        <f t="shared" si="7"/>
        <v>15057</v>
      </c>
      <c r="AB48" s="132">
        <f t="shared" si="8"/>
        <v>5.5788005578800556E-3</v>
      </c>
      <c r="AC48" s="132">
        <f t="shared" si="9"/>
        <v>1.0958358238692966E-2</v>
      </c>
      <c r="AD48" s="132">
        <f t="shared" si="10"/>
        <v>0.2545659825994554</v>
      </c>
      <c r="AE48" s="132">
        <f t="shared" si="11"/>
        <v>0.27787739921631133</v>
      </c>
      <c r="AF48" s="132">
        <f t="shared" si="12"/>
        <v>0.24626419605499103</v>
      </c>
      <c r="AG48" s="132">
        <f t="shared" si="13"/>
        <v>0.14325562861127714</v>
      </c>
      <c r="AH48" s="132">
        <f t="shared" si="14"/>
        <v>6.1499634721392041E-2</v>
      </c>
    </row>
    <row r="49" spans="2:34" ht="13.5" customHeight="1">
      <c r="B49" s="237">
        <v>44</v>
      </c>
      <c r="C49" s="238" t="s">
        <v>22</v>
      </c>
      <c r="D49" s="223">
        <v>0</v>
      </c>
      <c r="E49" s="224">
        <v>60</v>
      </c>
      <c r="F49" s="220">
        <f t="shared" si="0"/>
        <v>60</v>
      </c>
      <c r="G49" s="223">
        <v>10</v>
      </c>
      <c r="H49" s="224">
        <v>104</v>
      </c>
      <c r="I49" s="220">
        <f t="shared" si="1"/>
        <v>114</v>
      </c>
      <c r="J49" s="223">
        <v>639</v>
      </c>
      <c r="K49" s="224">
        <v>3393</v>
      </c>
      <c r="L49" s="220">
        <f t="shared" si="2"/>
        <v>4032</v>
      </c>
      <c r="M49" s="223">
        <v>343</v>
      </c>
      <c r="N49" s="224">
        <v>3390</v>
      </c>
      <c r="O49" s="220">
        <f t="shared" si="3"/>
        <v>3733</v>
      </c>
      <c r="P49" s="223">
        <v>134</v>
      </c>
      <c r="Q49" s="224">
        <v>2736</v>
      </c>
      <c r="R49" s="220">
        <f t="shared" si="4"/>
        <v>2870</v>
      </c>
      <c r="S49" s="223">
        <v>25</v>
      </c>
      <c r="T49" s="224">
        <v>1549</v>
      </c>
      <c r="U49" s="220">
        <f t="shared" si="5"/>
        <v>1574</v>
      </c>
      <c r="V49" s="223">
        <v>6</v>
      </c>
      <c r="W49" s="224">
        <v>555</v>
      </c>
      <c r="X49" s="220">
        <f t="shared" si="6"/>
        <v>561</v>
      </c>
      <c r="Y49" s="223">
        <f t="shared" si="15"/>
        <v>1157</v>
      </c>
      <c r="Z49" s="222">
        <f t="shared" si="15"/>
        <v>11787</v>
      </c>
      <c r="AA49" s="220">
        <f t="shared" si="7"/>
        <v>12944</v>
      </c>
      <c r="AB49" s="132">
        <f t="shared" si="8"/>
        <v>4.6353522867737945E-3</v>
      </c>
      <c r="AC49" s="132">
        <f t="shared" si="9"/>
        <v>8.8071693448702106E-3</v>
      </c>
      <c r="AD49" s="132">
        <f t="shared" si="10"/>
        <v>0.31149567367119901</v>
      </c>
      <c r="AE49" s="132">
        <f t="shared" si="11"/>
        <v>0.28839616810877627</v>
      </c>
      <c r="AF49" s="132">
        <f t="shared" si="12"/>
        <v>0.22172435105067986</v>
      </c>
      <c r="AG49" s="132">
        <f t="shared" si="13"/>
        <v>0.12160074165636589</v>
      </c>
      <c r="AH49" s="132">
        <f t="shared" si="14"/>
        <v>4.3340543881334979E-2</v>
      </c>
    </row>
    <row r="50" spans="2:34" ht="13.5" customHeight="1">
      <c r="B50" s="237">
        <v>45</v>
      </c>
      <c r="C50" s="238" t="s">
        <v>48</v>
      </c>
      <c r="D50" s="223">
        <v>24</v>
      </c>
      <c r="E50" s="224">
        <v>58</v>
      </c>
      <c r="F50" s="220">
        <f t="shared" si="0"/>
        <v>82</v>
      </c>
      <c r="G50" s="223">
        <v>6</v>
      </c>
      <c r="H50" s="224">
        <v>99</v>
      </c>
      <c r="I50" s="220">
        <f t="shared" si="1"/>
        <v>105</v>
      </c>
      <c r="J50" s="223">
        <v>162</v>
      </c>
      <c r="K50" s="224">
        <v>1210</v>
      </c>
      <c r="L50" s="220">
        <f t="shared" si="2"/>
        <v>1372</v>
      </c>
      <c r="M50" s="223">
        <v>105</v>
      </c>
      <c r="N50" s="224">
        <v>1589</v>
      </c>
      <c r="O50" s="220">
        <f t="shared" si="3"/>
        <v>1694</v>
      </c>
      <c r="P50" s="223">
        <v>27</v>
      </c>
      <c r="Q50" s="224">
        <v>1394</v>
      </c>
      <c r="R50" s="220">
        <f t="shared" si="4"/>
        <v>1421</v>
      </c>
      <c r="S50" s="223">
        <v>7</v>
      </c>
      <c r="T50" s="224">
        <v>793</v>
      </c>
      <c r="U50" s="220">
        <f t="shared" si="5"/>
        <v>800</v>
      </c>
      <c r="V50" s="223">
        <v>17</v>
      </c>
      <c r="W50" s="224">
        <v>239</v>
      </c>
      <c r="X50" s="220">
        <f t="shared" si="6"/>
        <v>256</v>
      </c>
      <c r="Y50" s="223">
        <f t="shared" si="15"/>
        <v>348</v>
      </c>
      <c r="Z50" s="222">
        <f t="shared" si="15"/>
        <v>5382</v>
      </c>
      <c r="AA50" s="220">
        <f t="shared" si="7"/>
        <v>5730</v>
      </c>
      <c r="AB50" s="132">
        <f t="shared" si="8"/>
        <v>1.4310645724258289E-2</v>
      </c>
      <c r="AC50" s="132">
        <f t="shared" si="9"/>
        <v>1.832460732984293E-2</v>
      </c>
      <c r="AD50" s="132">
        <f t="shared" si="10"/>
        <v>0.23944153577661431</v>
      </c>
      <c r="AE50" s="132">
        <f t="shared" si="11"/>
        <v>0.29563699825479928</v>
      </c>
      <c r="AF50" s="132">
        <f t="shared" si="12"/>
        <v>0.24799301919720768</v>
      </c>
      <c r="AG50" s="132">
        <f t="shared" si="13"/>
        <v>0.13961605584642234</v>
      </c>
      <c r="AH50" s="132">
        <f t="shared" si="14"/>
        <v>4.4677137870855151E-2</v>
      </c>
    </row>
    <row r="51" spans="2:34" ht="13.5" customHeight="1">
      <c r="B51" s="237">
        <v>46</v>
      </c>
      <c r="C51" s="238" t="s">
        <v>26</v>
      </c>
      <c r="D51" s="223">
        <v>24</v>
      </c>
      <c r="E51" s="224">
        <v>105</v>
      </c>
      <c r="F51" s="220">
        <f t="shared" si="0"/>
        <v>129</v>
      </c>
      <c r="G51" s="223">
        <v>14</v>
      </c>
      <c r="H51" s="224">
        <v>73</v>
      </c>
      <c r="I51" s="220">
        <f t="shared" si="1"/>
        <v>87</v>
      </c>
      <c r="J51" s="223">
        <v>261</v>
      </c>
      <c r="K51" s="224">
        <v>1519</v>
      </c>
      <c r="L51" s="220">
        <f t="shared" si="2"/>
        <v>1780</v>
      </c>
      <c r="M51" s="223">
        <v>123</v>
      </c>
      <c r="N51" s="224">
        <v>1816</v>
      </c>
      <c r="O51" s="220">
        <f t="shared" si="3"/>
        <v>1939</v>
      </c>
      <c r="P51" s="223">
        <v>49</v>
      </c>
      <c r="Q51" s="224">
        <v>1774</v>
      </c>
      <c r="R51" s="220">
        <f t="shared" si="4"/>
        <v>1823</v>
      </c>
      <c r="S51" s="223">
        <v>11</v>
      </c>
      <c r="T51" s="224">
        <v>1011</v>
      </c>
      <c r="U51" s="220">
        <f t="shared" si="5"/>
        <v>1022</v>
      </c>
      <c r="V51" s="223">
        <v>2</v>
      </c>
      <c r="W51" s="224">
        <v>379</v>
      </c>
      <c r="X51" s="220">
        <f t="shared" si="6"/>
        <v>381</v>
      </c>
      <c r="Y51" s="223">
        <f t="shared" si="15"/>
        <v>484</v>
      </c>
      <c r="Z51" s="222">
        <f t="shared" si="15"/>
        <v>6677</v>
      </c>
      <c r="AA51" s="220">
        <f t="shared" si="7"/>
        <v>7161</v>
      </c>
      <c r="AB51" s="132">
        <f t="shared" si="8"/>
        <v>1.8014243820695434E-2</v>
      </c>
      <c r="AC51" s="132">
        <f t="shared" si="9"/>
        <v>1.2149141181399247E-2</v>
      </c>
      <c r="AD51" s="132">
        <f t="shared" si="10"/>
        <v>0.24856863566540985</v>
      </c>
      <c r="AE51" s="132">
        <f t="shared" si="11"/>
        <v>0.27077223851417398</v>
      </c>
      <c r="AF51" s="132">
        <f t="shared" si="12"/>
        <v>0.25457338360564169</v>
      </c>
      <c r="AG51" s="132">
        <f t="shared" si="13"/>
        <v>0.14271749755620725</v>
      </c>
      <c r="AH51" s="132">
        <f t="shared" si="14"/>
        <v>5.3204859656472557E-2</v>
      </c>
    </row>
    <row r="52" spans="2:34" ht="13.5" customHeight="1">
      <c r="B52" s="237">
        <v>47</v>
      </c>
      <c r="C52" s="238" t="s">
        <v>16</v>
      </c>
      <c r="D52" s="223">
        <v>24</v>
      </c>
      <c r="E52" s="224">
        <v>84</v>
      </c>
      <c r="F52" s="220">
        <f t="shared" si="0"/>
        <v>108</v>
      </c>
      <c r="G52" s="223">
        <v>25</v>
      </c>
      <c r="H52" s="224">
        <v>136</v>
      </c>
      <c r="I52" s="220">
        <f t="shared" si="1"/>
        <v>161</v>
      </c>
      <c r="J52" s="223">
        <v>506</v>
      </c>
      <c r="K52" s="224">
        <v>3438</v>
      </c>
      <c r="L52" s="220">
        <f t="shared" si="2"/>
        <v>3944</v>
      </c>
      <c r="M52" s="223">
        <v>366</v>
      </c>
      <c r="N52" s="224">
        <v>3458</v>
      </c>
      <c r="O52" s="220">
        <f t="shared" si="3"/>
        <v>3824</v>
      </c>
      <c r="P52" s="223">
        <v>145</v>
      </c>
      <c r="Q52" s="224">
        <v>2800</v>
      </c>
      <c r="R52" s="220">
        <f t="shared" si="4"/>
        <v>2945</v>
      </c>
      <c r="S52" s="223">
        <v>24</v>
      </c>
      <c r="T52" s="224">
        <v>1466</v>
      </c>
      <c r="U52" s="220">
        <f t="shared" si="5"/>
        <v>1490</v>
      </c>
      <c r="V52" s="223">
        <v>7</v>
      </c>
      <c r="W52" s="224">
        <v>659</v>
      </c>
      <c r="X52" s="220">
        <f t="shared" si="6"/>
        <v>666</v>
      </c>
      <c r="Y52" s="223">
        <f t="shared" si="15"/>
        <v>1097</v>
      </c>
      <c r="Z52" s="222">
        <f t="shared" si="15"/>
        <v>12041</v>
      </c>
      <c r="AA52" s="220">
        <f t="shared" si="7"/>
        <v>13138</v>
      </c>
      <c r="AB52" s="132">
        <f t="shared" si="8"/>
        <v>8.2204292890850975E-3</v>
      </c>
      <c r="AC52" s="132">
        <f t="shared" si="9"/>
        <v>1.2254528847617598E-2</v>
      </c>
      <c r="AD52" s="132">
        <f t="shared" si="10"/>
        <v>0.30019789922362611</v>
      </c>
      <c r="AE52" s="132">
        <f t="shared" si="11"/>
        <v>0.29106408890242047</v>
      </c>
      <c r="AF52" s="132">
        <f t="shared" si="12"/>
        <v>0.22415892829958897</v>
      </c>
      <c r="AG52" s="132">
        <f t="shared" si="13"/>
        <v>0.11341147815497031</v>
      </c>
      <c r="AH52" s="132">
        <f t="shared" si="14"/>
        <v>5.0692647282691426E-2</v>
      </c>
    </row>
    <row r="53" spans="2:34" ht="13.5" customHeight="1">
      <c r="B53" s="237">
        <v>48</v>
      </c>
      <c r="C53" s="238" t="s">
        <v>27</v>
      </c>
      <c r="D53" s="223">
        <v>0</v>
      </c>
      <c r="E53" s="224">
        <v>13</v>
      </c>
      <c r="F53" s="220">
        <f t="shared" si="0"/>
        <v>13</v>
      </c>
      <c r="G53" s="223">
        <v>4</v>
      </c>
      <c r="H53" s="224">
        <v>55</v>
      </c>
      <c r="I53" s="220">
        <f t="shared" si="1"/>
        <v>59</v>
      </c>
      <c r="J53" s="223">
        <v>304</v>
      </c>
      <c r="K53" s="224">
        <v>1635</v>
      </c>
      <c r="L53" s="220">
        <f t="shared" si="2"/>
        <v>1939</v>
      </c>
      <c r="M53" s="223">
        <v>216</v>
      </c>
      <c r="N53" s="224">
        <v>1907</v>
      </c>
      <c r="O53" s="220">
        <f t="shared" si="3"/>
        <v>2123</v>
      </c>
      <c r="P53" s="223">
        <v>124</v>
      </c>
      <c r="Q53" s="224">
        <v>1635</v>
      </c>
      <c r="R53" s="220">
        <f t="shared" si="4"/>
        <v>1759</v>
      </c>
      <c r="S53" s="223">
        <v>15</v>
      </c>
      <c r="T53" s="224">
        <v>1198</v>
      </c>
      <c r="U53" s="220">
        <f t="shared" si="5"/>
        <v>1213</v>
      </c>
      <c r="V53" s="223">
        <v>1</v>
      </c>
      <c r="W53" s="224">
        <v>455</v>
      </c>
      <c r="X53" s="220">
        <f t="shared" si="6"/>
        <v>456</v>
      </c>
      <c r="Y53" s="223">
        <f t="shared" si="15"/>
        <v>664</v>
      </c>
      <c r="Z53" s="222">
        <f t="shared" si="15"/>
        <v>6898</v>
      </c>
      <c r="AA53" s="220">
        <f t="shared" si="7"/>
        <v>7562</v>
      </c>
      <c r="AB53" s="132">
        <f t="shared" si="8"/>
        <v>1.7191219254165564E-3</v>
      </c>
      <c r="AC53" s="132">
        <f t="shared" si="9"/>
        <v>7.8021687384289872E-3</v>
      </c>
      <c r="AD53" s="132">
        <f t="shared" si="10"/>
        <v>0.25641364718328485</v>
      </c>
      <c r="AE53" s="132">
        <f t="shared" si="11"/>
        <v>0.28074583443533457</v>
      </c>
      <c r="AF53" s="132">
        <f t="shared" si="12"/>
        <v>0.23261042052367098</v>
      </c>
      <c r="AG53" s="132">
        <f t="shared" si="13"/>
        <v>0.16040729965617562</v>
      </c>
      <c r="AH53" s="132">
        <f t="shared" si="14"/>
        <v>6.030150753768844E-2</v>
      </c>
    </row>
    <row r="54" spans="2:34" ht="13.5" customHeight="1">
      <c r="B54" s="237">
        <v>49</v>
      </c>
      <c r="C54" s="238" t="s">
        <v>28</v>
      </c>
      <c r="D54" s="223">
        <v>0</v>
      </c>
      <c r="E54" s="224">
        <v>1</v>
      </c>
      <c r="F54" s="220">
        <f t="shared" si="0"/>
        <v>1</v>
      </c>
      <c r="G54" s="223">
        <v>2</v>
      </c>
      <c r="H54" s="224">
        <v>6</v>
      </c>
      <c r="I54" s="220">
        <f t="shared" si="1"/>
        <v>8</v>
      </c>
      <c r="J54" s="223">
        <v>280</v>
      </c>
      <c r="K54" s="224">
        <v>1692</v>
      </c>
      <c r="L54" s="220">
        <f t="shared" si="2"/>
        <v>1972</v>
      </c>
      <c r="M54" s="223">
        <v>153</v>
      </c>
      <c r="N54" s="224">
        <v>1892</v>
      </c>
      <c r="O54" s="220">
        <f t="shared" si="3"/>
        <v>2045</v>
      </c>
      <c r="P54" s="223">
        <v>63</v>
      </c>
      <c r="Q54" s="224">
        <v>1382</v>
      </c>
      <c r="R54" s="220">
        <f t="shared" si="4"/>
        <v>1445</v>
      </c>
      <c r="S54" s="223">
        <v>2</v>
      </c>
      <c r="T54" s="224">
        <v>660</v>
      </c>
      <c r="U54" s="220">
        <f t="shared" si="5"/>
        <v>662</v>
      </c>
      <c r="V54" s="223">
        <v>8</v>
      </c>
      <c r="W54" s="224">
        <v>301</v>
      </c>
      <c r="X54" s="220">
        <f t="shared" si="6"/>
        <v>309</v>
      </c>
      <c r="Y54" s="223">
        <f t="shared" si="15"/>
        <v>508</v>
      </c>
      <c r="Z54" s="222">
        <f t="shared" si="15"/>
        <v>5934</v>
      </c>
      <c r="AA54" s="220">
        <f t="shared" si="7"/>
        <v>6442</v>
      </c>
      <c r="AB54" s="132">
        <f t="shared" si="8"/>
        <v>1.552312946289972E-4</v>
      </c>
      <c r="AC54" s="132">
        <f t="shared" si="9"/>
        <v>1.2418503570319776E-3</v>
      </c>
      <c r="AD54" s="132">
        <f t="shared" si="10"/>
        <v>0.30611611300838248</v>
      </c>
      <c r="AE54" s="132">
        <f t="shared" si="11"/>
        <v>0.31744799751629926</v>
      </c>
      <c r="AF54" s="132">
        <f t="shared" si="12"/>
        <v>0.22430922073890097</v>
      </c>
      <c r="AG54" s="132">
        <f t="shared" si="13"/>
        <v>0.10276311704439615</v>
      </c>
      <c r="AH54" s="132">
        <f t="shared" si="14"/>
        <v>4.7966470040360136E-2</v>
      </c>
    </row>
    <row r="55" spans="2:34" ht="13.5" customHeight="1">
      <c r="B55" s="237">
        <v>50</v>
      </c>
      <c r="C55" s="238" t="s">
        <v>17</v>
      </c>
      <c r="D55" s="223">
        <v>0</v>
      </c>
      <c r="E55" s="224">
        <v>28</v>
      </c>
      <c r="F55" s="220">
        <f t="shared" si="0"/>
        <v>28</v>
      </c>
      <c r="G55" s="223">
        <v>22</v>
      </c>
      <c r="H55" s="224">
        <v>71</v>
      </c>
      <c r="I55" s="220">
        <f t="shared" si="1"/>
        <v>93</v>
      </c>
      <c r="J55" s="223">
        <v>214</v>
      </c>
      <c r="K55" s="224">
        <v>1769</v>
      </c>
      <c r="L55" s="220">
        <f t="shared" si="2"/>
        <v>1983</v>
      </c>
      <c r="M55" s="223">
        <v>139</v>
      </c>
      <c r="N55" s="224">
        <v>1794</v>
      </c>
      <c r="O55" s="220">
        <f t="shared" si="3"/>
        <v>1933</v>
      </c>
      <c r="P55" s="223">
        <v>55</v>
      </c>
      <c r="Q55" s="224">
        <v>1456</v>
      </c>
      <c r="R55" s="220">
        <f t="shared" si="4"/>
        <v>1511</v>
      </c>
      <c r="S55" s="223">
        <v>23</v>
      </c>
      <c r="T55" s="224">
        <v>706</v>
      </c>
      <c r="U55" s="220">
        <f t="shared" si="5"/>
        <v>729</v>
      </c>
      <c r="V55" s="223">
        <v>0</v>
      </c>
      <c r="W55" s="224">
        <v>225</v>
      </c>
      <c r="X55" s="220">
        <f t="shared" si="6"/>
        <v>225</v>
      </c>
      <c r="Y55" s="223">
        <f t="shared" si="15"/>
        <v>453</v>
      </c>
      <c r="Z55" s="222">
        <f t="shared" si="15"/>
        <v>6049</v>
      </c>
      <c r="AA55" s="220">
        <f t="shared" si="7"/>
        <v>6502</v>
      </c>
      <c r="AB55" s="132">
        <f t="shared" si="8"/>
        <v>4.3063672716087357E-3</v>
      </c>
      <c r="AC55" s="132">
        <f t="shared" si="9"/>
        <v>1.4303291294986158E-2</v>
      </c>
      <c r="AD55" s="132">
        <f t="shared" si="10"/>
        <v>0.30498308212857583</v>
      </c>
      <c r="AE55" s="132">
        <f t="shared" si="11"/>
        <v>0.29729314057213163</v>
      </c>
      <c r="AF55" s="132">
        <f t="shared" si="12"/>
        <v>0.23239003383574286</v>
      </c>
      <c r="AG55" s="132">
        <f t="shared" si="13"/>
        <v>0.11211934789295601</v>
      </c>
      <c r="AH55" s="132">
        <f t="shared" si="14"/>
        <v>3.460473700399877E-2</v>
      </c>
    </row>
    <row r="56" spans="2:34" ht="13.5" customHeight="1">
      <c r="B56" s="237">
        <v>51</v>
      </c>
      <c r="C56" s="238" t="s">
        <v>49</v>
      </c>
      <c r="D56" s="223">
        <v>4</v>
      </c>
      <c r="E56" s="224">
        <v>54</v>
      </c>
      <c r="F56" s="220">
        <f t="shared" si="0"/>
        <v>58</v>
      </c>
      <c r="G56" s="223">
        <v>26</v>
      </c>
      <c r="H56" s="224">
        <v>117</v>
      </c>
      <c r="I56" s="220">
        <f t="shared" si="1"/>
        <v>143</v>
      </c>
      <c r="J56" s="223">
        <v>397</v>
      </c>
      <c r="K56" s="224">
        <v>1997</v>
      </c>
      <c r="L56" s="220">
        <f t="shared" si="2"/>
        <v>2394</v>
      </c>
      <c r="M56" s="223">
        <v>276</v>
      </c>
      <c r="N56" s="224">
        <v>2324</v>
      </c>
      <c r="O56" s="220">
        <f t="shared" si="3"/>
        <v>2600</v>
      </c>
      <c r="P56" s="223">
        <v>92</v>
      </c>
      <c r="Q56" s="224">
        <v>2333</v>
      </c>
      <c r="R56" s="220">
        <f t="shared" si="4"/>
        <v>2425</v>
      </c>
      <c r="S56" s="223">
        <v>35</v>
      </c>
      <c r="T56" s="224">
        <v>1252</v>
      </c>
      <c r="U56" s="220">
        <f t="shared" si="5"/>
        <v>1287</v>
      </c>
      <c r="V56" s="223">
        <v>2</v>
      </c>
      <c r="W56" s="224">
        <v>521</v>
      </c>
      <c r="X56" s="220">
        <f t="shared" si="6"/>
        <v>523</v>
      </c>
      <c r="Y56" s="223">
        <f t="shared" si="15"/>
        <v>832</v>
      </c>
      <c r="Z56" s="222">
        <f t="shared" si="15"/>
        <v>8598</v>
      </c>
      <c r="AA56" s="220">
        <f t="shared" si="7"/>
        <v>9430</v>
      </c>
      <c r="AB56" s="132">
        <f t="shared" si="8"/>
        <v>6.1505832449628844E-3</v>
      </c>
      <c r="AC56" s="132">
        <f t="shared" si="9"/>
        <v>1.5164369034994699E-2</v>
      </c>
      <c r="AD56" s="132">
        <f t="shared" si="10"/>
        <v>0.25387062566277835</v>
      </c>
      <c r="AE56" s="132">
        <f t="shared" si="11"/>
        <v>0.27571580063626722</v>
      </c>
      <c r="AF56" s="132">
        <f t="shared" si="12"/>
        <v>0.25715800636267233</v>
      </c>
      <c r="AG56" s="132">
        <f t="shared" si="13"/>
        <v>0.13647932131495227</v>
      </c>
      <c r="AH56" s="132">
        <f t="shared" si="14"/>
        <v>5.546129374337222E-2</v>
      </c>
    </row>
    <row r="57" spans="2:34" ht="13.5" customHeight="1">
      <c r="B57" s="237">
        <v>52</v>
      </c>
      <c r="C57" s="238" t="s">
        <v>5</v>
      </c>
      <c r="D57" s="223">
        <v>0</v>
      </c>
      <c r="E57" s="224">
        <v>8</v>
      </c>
      <c r="F57" s="220">
        <f t="shared" si="0"/>
        <v>8</v>
      </c>
      <c r="G57" s="223">
        <v>0</v>
      </c>
      <c r="H57" s="224">
        <v>16</v>
      </c>
      <c r="I57" s="220">
        <f t="shared" si="1"/>
        <v>16</v>
      </c>
      <c r="J57" s="223">
        <v>189</v>
      </c>
      <c r="K57" s="224">
        <v>1629</v>
      </c>
      <c r="L57" s="220">
        <f t="shared" si="2"/>
        <v>1818</v>
      </c>
      <c r="M57" s="223">
        <v>194</v>
      </c>
      <c r="N57" s="224">
        <v>1807</v>
      </c>
      <c r="O57" s="220">
        <f t="shared" si="3"/>
        <v>2001</v>
      </c>
      <c r="P57" s="223">
        <v>70</v>
      </c>
      <c r="Q57" s="224">
        <v>1805</v>
      </c>
      <c r="R57" s="220">
        <f t="shared" si="4"/>
        <v>1875</v>
      </c>
      <c r="S57" s="223">
        <v>22</v>
      </c>
      <c r="T57" s="224">
        <v>1116</v>
      </c>
      <c r="U57" s="220">
        <f t="shared" si="5"/>
        <v>1138</v>
      </c>
      <c r="V57" s="223">
        <v>6</v>
      </c>
      <c r="W57" s="224">
        <v>447</v>
      </c>
      <c r="X57" s="220">
        <f t="shared" si="6"/>
        <v>453</v>
      </c>
      <c r="Y57" s="223">
        <f t="shared" si="15"/>
        <v>481</v>
      </c>
      <c r="Z57" s="222">
        <f t="shared" si="15"/>
        <v>6828</v>
      </c>
      <c r="AA57" s="220">
        <f t="shared" si="7"/>
        <v>7309</v>
      </c>
      <c r="AB57" s="132">
        <f t="shared" si="8"/>
        <v>1.0945409768778219E-3</v>
      </c>
      <c r="AC57" s="132">
        <f t="shared" si="9"/>
        <v>2.1890819537556437E-3</v>
      </c>
      <c r="AD57" s="132">
        <f t="shared" si="10"/>
        <v>0.24873443699548503</v>
      </c>
      <c r="AE57" s="132">
        <f t="shared" si="11"/>
        <v>0.27377206184156522</v>
      </c>
      <c r="AF57" s="132">
        <f t="shared" si="12"/>
        <v>0.25653304145573952</v>
      </c>
      <c r="AG57" s="132">
        <f t="shared" si="13"/>
        <v>0.15569845396087015</v>
      </c>
      <c r="AH57" s="132">
        <f t="shared" si="14"/>
        <v>6.197838281570666E-2</v>
      </c>
    </row>
    <row r="58" spans="2:34" ht="13.5" customHeight="1">
      <c r="B58" s="237">
        <v>53</v>
      </c>
      <c r="C58" s="238" t="s">
        <v>23</v>
      </c>
      <c r="D58" s="223">
        <v>17</v>
      </c>
      <c r="E58" s="224">
        <v>31</v>
      </c>
      <c r="F58" s="220">
        <f t="shared" si="0"/>
        <v>48</v>
      </c>
      <c r="G58" s="223">
        <v>6</v>
      </c>
      <c r="H58" s="224">
        <v>51</v>
      </c>
      <c r="I58" s="220">
        <f t="shared" si="1"/>
        <v>57</v>
      </c>
      <c r="J58" s="223">
        <v>168</v>
      </c>
      <c r="K58" s="224">
        <v>964</v>
      </c>
      <c r="L58" s="220">
        <f t="shared" si="2"/>
        <v>1132</v>
      </c>
      <c r="M58" s="223">
        <v>56</v>
      </c>
      <c r="N58" s="224">
        <v>925</v>
      </c>
      <c r="O58" s="220">
        <f t="shared" si="3"/>
        <v>981</v>
      </c>
      <c r="P58" s="223">
        <v>18</v>
      </c>
      <c r="Q58" s="224">
        <v>757</v>
      </c>
      <c r="R58" s="220">
        <f t="shared" si="4"/>
        <v>775</v>
      </c>
      <c r="S58" s="223">
        <v>7</v>
      </c>
      <c r="T58" s="224">
        <v>462</v>
      </c>
      <c r="U58" s="220">
        <f t="shared" si="5"/>
        <v>469</v>
      </c>
      <c r="V58" s="223">
        <v>0</v>
      </c>
      <c r="W58" s="224">
        <v>193</v>
      </c>
      <c r="X58" s="220">
        <f t="shared" si="6"/>
        <v>193</v>
      </c>
      <c r="Y58" s="223">
        <f t="shared" si="15"/>
        <v>272</v>
      </c>
      <c r="Z58" s="222">
        <f t="shared" si="15"/>
        <v>3383</v>
      </c>
      <c r="AA58" s="220">
        <f t="shared" si="7"/>
        <v>3655</v>
      </c>
      <c r="AB58" s="132">
        <f t="shared" si="8"/>
        <v>1.3132694938440492E-2</v>
      </c>
      <c r="AC58" s="132">
        <f t="shared" si="9"/>
        <v>1.5595075239398085E-2</v>
      </c>
      <c r="AD58" s="132">
        <f t="shared" si="10"/>
        <v>0.30971272229822161</v>
      </c>
      <c r="AE58" s="132">
        <f t="shared" si="11"/>
        <v>0.26839945280437755</v>
      </c>
      <c r="AF58" s="132">
        <f t="shared" si="12"/>
        <v>0.21203830369357046</v>
      </c>
      <c r="AG58" s="132">
        <f t="shared" si="13"/>
        <v>0.12831737346101232</v>
      </c>
      <c r="AH58" s="132">
        <f t="shared" si="14"/>
        <v>5.2804377564979479E-2</v>
      </c>
    </row>
    <row r="59" spans="2:34" ht="13.5" customHeight="1">
      <c r="B59" s="237">
        <v>54</v>
      </c>
      <c r="C59" s="238" t="s">
        <v>29</v>
      </c>
      <c r="D59" s="223">
        <v>12</v>
      </c>
      <c r="E59" s="224">
        <v>41</v>
      </c>
      <c r="F59" s="220">
        <f t="shared" si="0"/>
        <v>53</v>
      </c>
      <c r="G59" s="223">
        <v>34</v>
      </c>
      <c r="H59" s="224">
        <v>116</v>
      </c>
      <c r="I59" s="220">
        <f t="shared" si="1"/>
        <v>150</v>
      </c>
      <c r="J59" s="223">
        <v>217</v>
      </c>
      <c r="K59" s="224">
        <v>1595</v>
      </c>
      <c r="L59" s="220">
        <f t="shared" si="2"/>
        <v>1812</v>
      </c>
      <c r="M59" s="223">
        <v>80</v>
      </c>
      <c r="N59" s="224">
        <v>1633</v>
      </c>
      <c r="O59" s="220">
        <f t="shared" si="3"/>
        <v>1713</v>
      </c>
      <c r="P59" s="223">
        <v>36</v>
      </c>
      <c r="Q59" s="224">
        <v>1544</v>
      </c>
      <c r="R59" s="220">
        <f t="shared" si="4"/>
        <v>1580</v>
      </c>
      <c r="S59" s="223">
        <v>13</v>
      </c>
      <c r="T59" s="224">
        <v>796</v>
      </c>
      <c r="U59" s="220">
        <f t="shared" si="5"/>
        <v>809</v>
      </c>
      <c r="V59" s="223">
        <v>9</v>
      </c>
      <c r="W59" s="224">
        <v>541</v>
      </c>
      <c r="X59" s="220">
        <f t="shared" si="6"/>
        <v>550</v>
      </c>
      <c r="Y59" s="223">
        <f t="shared" si="15"/>
        <v>401</v>
      </c>
      <c r="Z59" s="222">
        <f t="shared" si="15"/>
        <v>6266</v>
      </c>
      <c r="AA59" s="220">
        <f t="shared" si="7"/>
        <v>6667</v>
      </c>
      <c r="AB59" s="132">
        <f t="shared" si="8"/>
        <v>7.9496025198740067E-3</v>
      </c>
      <c r="AC59" s="132">
        <f t="shared" si="9"/>
        <v>2.2498875056247189E-2</v>
      </c>
      <c r="AD59" s="132">
        <f t="shared" si="10"/>
        <v>0.27178641067946602</v>
      </c>
      <c r="AE59" s="132">
        <f t="shared" si="11"/>
        <v>0.25693715314234289</v>
      </c>
      <c r="AF59" s="132">
        <f t="shared" si="12"/>
        <v>0.23698815059247039</v>
      </c>
      <c r="AG59" s="132">
        <f t="shared" si="13"/>
        <v>0.12134393280335984</v>
      </c>
      <c r="AH59" s="132">
        <f t="shared" si="14"/>
        <v>8.2495875206239688E-2</v>
      </c>
    </row>
    <row r="60" spans="2:34" ht="13.5" customHeight="1">
      <c r="B60" s="237">
        <v>55</v>
      </c>
      <c r="C60" s="238" t="s">
        <v>18</v>
      </c>
      <c r="D60" s="223">
        <v>9</v>
      </c>
      <c r="E60" s="224">
        <v>28</v>
      </c>
      <c r="F60" s="220">
        <f t="shared" si="0"/>
        <v>37</v>
      </c>
      <c r="G60" s="223">
        <v>20</v>
      </c>
      <c r="H60" s="224">
        <v>107</v>
      </c>
      <c r="I60" s="220">
        <f t="shared" si="1"/>
        <v>127</v>
      </c>
      <c r="J60" s="223">
        <v>231</v>
      </c>
      <c r="K60" s="224">
        <v>1871</v>
      </c>
      <c r="L60" s="220">
        <f t="shared" si="2"/>
        <v>2102</v>
      </c>
      <c r="M60" s="223">
        <v>122</v>
      </c>
      <c r="N60" s="224">
        <v>2021</v>
      </c>
      <c r="O60" s="220">
        <f t="shared" si="3"/>
        <v>2143</v>
      </c>
      <c r="P60" s="223">
        <v>86</v>
      </c>
      <c r="Q60" s="224">
        <v>1528</v>
      </c>
      <c r="R60" s="220">
        <f t="shared" si="4"/>
        <v>1614</v>
      </c>
      <c r="S60" s="223">
        <v>17</v>
      </c>
      <c r="T60" s="224">
        <v>632</v>
      </c>
      <c r="U60" s="220">
        <f t="shared" si="5"/>
        <v>649</v>
      </c>
      <c r="V60" s="223">
        <v>1</v>
      </c>
      <c r="W60" s="224">
        <v>235</v>
      </c>
      <c r="X60" s="220">
        <f t="shared" si="6"/>
        <v>236</v>
      </c>
      <c r="Y60" s="223">
        <f t="shared" si="15"/>
        <v>486</v>
      </c>
      <c r="Z60" s="222">
        <f t="shared" si="15"/>
        <v>6422</v>
      </c>
      <c r="AA60" s="220">
        <f t="shared" si="7"/>
        <v>6908</v>
      </c>
      <c r="AB60" s="132">
        <f t="shared" si="8"/>
        <v>5.356108859293573E-3</v>
      </c>
      <c r="AC60" s="132">
        <f t="shared" si="9"/>
        <v>1.8384481760277939E-2</v>
      </c>
      <c r="AD60" s="132">
        <f t="shared" si="10"/>
        <v>0.30428488708743484</v>
      </c>
      <c r="AE60" s="132">
        <f t="shared" si="11"/>
        <v>0.31022003474232773</v>
      </c>
      <c r="AF60" s="132">
        <f t="shared" si="12"/>
        <v>0.23364215402431962</v>
      </c>
      <c r="AG60" s="132">
        <f t="shared" si="13"/>
        <v>9.3949044585987268E-2</v>
      </c>
      <c r="AH60" s="132">
        <f t="shared" si="14"/>
        <v>3.4163288940359006E-2</v>
      </c>
    </row>
    <row r="61" spans="2:34" ht="13.5" customHeight="1">
      <c r="B61" s="237">
        <v>56</v>
      </c>
      <c r="C61" s="238" t="s">
        <v>11</v>
      </c>
      <c r="D61" s="223">
        <v>0</v>
      </c>
      <c r="E61" s="224">
        <v>18</v>
      </c>
      <c r="F61" s="220">
        <f t="shared" si="0"/>
        <v>18</v>
      </c>
      <c r="G61" s="223">
        <v>13</v>
      </c>
      <c r="H61" s="224">
        <v>49</v>
      </c>
      <c r="I61" s="220">
        <f t="shared" si="1"/>
        <v>62</v>
      </c>
      <c r="J61" s="223">
        <v>155</v>
      </c>
      <c r="K61" s="224">
        <v>1197</v>
      </c>
      <c r="L61" s="220">
        <f t="shared" si="2"/>
        <v>1352</v>
      </c>
      <c r="M61" s="223">
        <v>113</v>
      </c>
      <c r="N61" s="224">
        <v>1074</v>
      </c>
      <c r="O61" s="220">
        <f t="shared" si="3"/>
        <v>1187</v>
      </c>
      <c r="P61" s="223">
        <v>30</v>
      </c>
      <c r="Q61" s="224">
        <v>999</v>
      </c>
      <c r="R61" s="220">
        <f t="shared" si="4"/>
        <v>1029</v>
      </c>
      <c r="S61" s="223">
        <v>5</v>
      </c>
      <c r="T61" s="224">
        <v>489</v>
      </c>
      <c r="U61" s="220">
        <f t="shared" si="5"/>
        <v>494</v>
      </c>
      <c r="V61" s="223">
        <v>0</v>
      </c>
      <c r="W61" s="224">
        <v>171</v>
      </c>
      <c r="X61" s="220">
        <f t="shared" si="6"/>
        <v>171</v>
      </c>
      <c r="Y61" s="223">
        <f t="shared" si="15"/>
        <v>316</v>
      </c>
      <c r="Z61" s="222">
        <f t="shared" si="15"/>
        <v>3997</v>
      </c>
      <c r="AA61" s="220">
        <f t="shared" si="7"/>
        <v>4313</v>
      </c>
      <c r="AB61" s="132">
        <f t="shared" si="8"/>
        <v>4.1734291676327386E-3</v>
      </c>
      <c r="AC61" s="132">
        <f t="shared" si="9"/>
        <v>1.4375144910734987E-2</v>
      </c>
      <c r="AD61" s="132">
        <f t="shared" si="10"/>
        <v>0.31347090192441457</v>
      </c>
      <c r="AE61" s="132">
        <f t="shared" si="11"/>
        <v>0.27521446788778114</v>
      </c>
      <c r="AF61" s="132">
        <f t="shared" si="12"/>
        <v>0.23858103408300488</v>
      </c>
      <c r="AG61" s="132">
        <f t="shared" si="13"/>
        <v>0.11453744493392071</v>
      </c>
      <c r="AH61" s="132">
        <f t="shared" si="14"/>
        <v>3.9647577092511016E-2</v>
      </c>
    </row>
    <row r="62" spans="2:34" ht="13.5" customHeight="1">
      <c r="B62" s="237">
        <v>57</v>
      </c>
      <c r="C62" s="238" t="s">
        <v>50</v>
      </c>
      <c r="D62" s="223">
        <v>0</v>
      </c>
      <c r="E62" s="224">
        <v>45</v>
      </c>
      <c r="F62" s="220">
        <f t="shared" si="0"/>
        <v>45</v>
      </c>
      <c r="G62" s="223">
        <v>15</v>
      </c>
      <c r="H62" s="224">
        <v>89</v>
      </c>
      <c r="I62" s="220">
        <f t="shared" si="1"/>
        <v>104</v>
      </c>
      <c r="J62" s="223">
        <v>68</v>
      </c>
      <c r="K62" s="224">
        <v>826</v>
      </c>
      <c r="L62" s="220">
        <f t="shared" si="2"/>
        <v>894</v>
      </c>
      <c r="M62" s="223">
        <v>97</v>
      </c>
      <c r="N62" s="224">
        <v>920</v>
      </c>
      <c r="O62" s="220">
        <f t="shared" si="3"/>
        <v>1017</v>
      </c>
      <c r="P62" s="223">
        <v>54</v>
      </c>
      <c r="Q62" s="224">
        <v>914</v>
      </c>
      <c r="R62" s="220">
        <f t="shared" si="4"/>
        <v>968</v>
      </c>
      <c r="S62" s="223">
        <v>3</v>
      </c>
      <c r="T62" s="224">
        <v>511</v>
      </c>
      <c r="U62" s="220">
        <f t="shared" si="5"/>
        <v>514</v>
      </c>
      <c r="V62" s="223">
        <v>0</v>
      </c>
      <c r="W62" s="224">
        <v>289</v>
      </c>
      <c r="X62" s="220">
        <f t="shared" si="6"/>
        <v>289</v>
      </c>
      <c r="Y62" s="223">
        <f t="shared" si="15"/>
        <v>237</v>
      </c>
      <c r="Z62" s="222">
        <f t="shared" si="15"/>
        <v>3594</v>
      </c>
      <c r="AA62" s="220">
        <f t="shared" si="7"/>
        <v>3831</v>
      </c>
      <c r="AB62" s="132">
        <f t="shared" si="8"/>
        <v>1.1746280344557557E-2</v>
      </c>
      <c r="AC62" s="132">
        <f t="shared" si="9"/>
        <v>2.7146959018533021E-2</v>
      </c>
      <c r="AD62" s="132">
        <f t="shared" si="10"/>
        <v>0.23335943617854346</v>
      </c>
      <c r="AE62" s="132">
        <f t="shared" si="11"/>
        <v>0.26546593578700078</v>
      </c>
      <c r="AF62" s="132">
        <f t="shared" si="12"/>
        <v>0.2526755416340381</v>
      </c>
      <c r="AG62" s="132">
        <f t="shared" si="13"/>
        <v>0.13416862438005742</v>
      </c>
      <c r="AH62" s="132">
        <f t="shared" si="14"/>
        <v>7.543722265726964E-2</v>
      </c>
    </row>
    <row r="63" spans="2:34" ht="13.5" customHeight="1">
      <c r="B63" s="237">
        <v>58</v>
      </c>
      <c r="C63" s="238" t="s">
        <v>30</v>
      </c>
      <c r="D63" s="223">
        <v>0</v>
      </c>
      <c r="E63" s="224">
        <v>7</v>
      </c>
      <c r="F63" s="220">
        <f t="shared" si="0"/>
        <v>7</v>
      </c>
      <c r="G63" s="223">
        <v>4</v>
      </c>
      <c r="H63" s="224">
        <v>37</v>
      </c>
      <c r="I63" s="220">
        <f t="shared" si="1"/>
        <v>41</v>
      </c>
      <c r="J63" s="223">
        <v>79</v>
      </c>
      <c r="K63" s="224">
        <v>844</v>
      </c>
      <c r="L63" s="220">
        <f t="shared" si="2"/>
        <v>923</v>
      </c>
      <c r="M63" s="223">
        <v>60</v>
      </c>
      <c r="N63" s="224">
        <v>878</v>
      </c>
      <c r="O63" s="220">
        <f t="shared" si="3"/>
        <v>938</v>
      </c>
      <c r="P63" s="223">
        <v>33</v>
      </c>
      <c r="Q63" s="224">
        <v>828</v>
      </c>
      <c r="R63" s="220">
        <f t="shared" si="4"/>
        <v>861</v>
      </c>
      <c r="S63" s="223">
        <v>14</v>
      </c>
      <c r="T63" s="224">
        <v>429</v>
      </c>
      <c r="U63" s="220">
        <f t="shared" si="5"/>
        <v>443</v>
      </c>
      <c r="V63" s="223">
        <v>1</v>
      </c>
      <c r="W63" s="224">
        <v>166</v>
      </c>
      <c r="X63" s="220">
        <f t="shared" si="6"/>
        <v>167</v>
      </c>
      <c r="Y63" s="223">
        <f t="shared" si="15"/>
        <v>191</v>
      </c>
      <c r="Z63" s="222">
        <f t="shared" si="15"/>
        <v>3189</v>
      </c>
      <c r="AA63" s="220">
        <f t="shared" si="7"/>
        <v>3380</v>
      </c>
      <c r="AB63" s="132">
        <f t="shared" si="8"/>
        <v>2.0710059171597634E-3</v>
      </c>
      <c r="AC63" s="132">
        <f t="shared" si="9"/>
        <v>1.21301775147929E-2</v>
      </c>
      <c r="AD63" s="132">
        <f t="shared" si="10"/>
        <v>0.27307692307692305</v>
      </c>
      <c r="AE63" s="132">
        <f t="shared" si="11"/>
        <v>0.27751479289940828</v>
      </c>
      <c r="AF63" s="132">
        <f t="shared" si="12"/>
        <v>0.2547337278106509</v>
      </c>
      <c r="AG63" s="132">
        <f t="shared" si="13"/>
        <v>0.13106508875739645</v>
      </c>
      <c r="AH63" s="132">
        <f t="shared" si="14"/>
        <v>4.940828402366864E-2</v>
      </c>
    </row>
    <row r="64" spans="2:34" ht="13.5" customHeight="1">
      <c r="B64" s="237">
        <v>59</v>
      </c>
      <c r="C64" s="238" t="s">
        <v>24</v>
      </c>
      <c r="D64" s="223">
        <v>15</v>
      </c>
      <c r="E64" s="224">
        <v>42</v>
      </c>
      <c r="F64" s="220">
        <f t="shared" si="0"/>
        <v>57</v>
      </c>
      <c r="G64" s="223">
        <v>6</v>
      </c>
      <c r="H64" s="224">
        <v>50</v>
      </c>
      <c r="I64" s="220">
        <f t="shared" si="1"/>
        <v>56</v>
      </c>
      <c r="J64" s="223">
        <v>1063</v>
      </c>
      <c r="K64" s="224">
        <v>7053</v>
      </c>
      <c r="L64" s="220">
        <f t="shared" si="2"/>
        <v>8116</v>
      </c>
      <c r="M64" s="223">
        <v>664</v>
      </c>
      <c r="N64" s="224">
        <v>7512</v>
      </c>
      <c r="O64" s="220">
        <f t="shared" si="3"/>
        <v>8176</v>
      </c>
      <c r="P64" s="223">
        <v>267</v>
      </c>
      <c r="Q64" s="224">
        <v>6282</v>
      </c>
      <c r="R64" s="220">
        <f t="shared" si="4"/>
        <v>6549</v>
      </c>
      <c r="S64" s="223">
        <v>67</v>
      </c>
      <c r="T64" s="224">
        <v>3287</v>
      </c>
      <c r="U64" s="220">
        <f t="shared" si="5"/>
        <v>3354</v>
      </c>
      <c r="V64" s="223">
        <v>7</v>
      </c>
      <c r="W64" s="224">
        <v>1292</v>
      </c>
      <c r="X64" s="220">
        <f t="shared" si="6"/>
        <v>1299</v>
      </c>
      <c r="Y64" s="223">
        <f t="shared" si="15"/>
        <v>2089</v>
      </c>
      <c r="Z64" s="222">
        <f t="shared" si="15"/>
        <v>25518</v>
      </c>
      <c r="AA64" s="220">
        <f t="shared" si="7"/>
        <v>27607</v>
      </c>
      <c r="AB64" s="132">
        <f t="shared" si="8"/>
        <v>2.0646937370956643E-3</v>
      </c>
      <c r="AC64" s="132">
        <f t="shared" si="9"/>
        <v>2.028471039953635E-3</v>
      </c>
      <c r="AD64" s="132">
        <f t="shared" si="10"/>
        <v>0.29398341000470896</v>
      </c>
      <c r="AE64" s="132">
        <f t="shared" si="11"/>
        <v>0.29615677183323069</v>
      </c>
      <c r="AF64" s="132">
        <f t="shared" si="12"/>
        <v>0.2372224435831492</v>
      </c>
      <c r="AG64" s="132">
        <f t="shared" si="13"/>
        <v>0.12149092621436593</v>
      </c>
      <c r="AH64" s="132">
        <f t="shared" si="14"/>
        <v>4.7053283587495928E-2</v>
      </c>
    </row>
    <row r="65" spans="2:34" ht="13.5" customHeight="1">
      <c r="B65" s="237">
        <v>60</v>
      </c>
      <c r="C65" s="238" t="s">
        <v>51</v>
      </c>
      <c r="D65" s="223">
        <v>0</v>
      </c>
      <c r="E65" s="224">
        <v>28</v>
      </c>
      <c r="F65" s="220">
        <f t="shared" si="0"/>
        <v>28</v>
      </c>
      <c r="G65" s="223">
        <v>3</v>
      </c>
      <c r="H65" s="224">
        <v>61</v>
      </c>
      <c r="I65" s="220">
        <f t="shared" si="1"/>
        <v>64</v>
      </c>
      <c r="J65" s="223">
        <v>107</v>
      </c>
      <c r="K65" s="224">
        <v>958</v>
      </c>
      <c r="L65" s="220">
        <f t="shared" si="2"/>
        <v>1065</v>
      </c>
      <c r="M65" s="223">
        <v>58</v>
      </c>
      <c r="N65" s="224">
        <v>935</v>
      </c>
      <c r="O65" s="220">
        <f t="shared" si="3"/>
        <v>993</v>
      </c>
      <c r="P65" s="223">
        <v>25</v>
      </c>
      <c r="Q65" s="224">
        <v>924</v>
      </c>
      <c r="R65" s="220">
        <f t="shared" si="4"/>
        <v>949</v>
      </c>
      <c r="S65" s="223">
        <v>8</v>
      </c>
      <c r="T65" s="224">
        <v>506</v>
      </c>
      <c r="U65" s="220">
        <f t="shared" si="5"/>
        <v>514</v>
      </c>
      <c r="V65" s="223">
        <v>0</v>
      </c>
      <c r="W65" s="224">
        <v>145</v>
      </c>
      <c r="X65" s="220">
        <f t="shared" si="6"/>
        <v>145</v>
      </c>
      <c r="Y65" s="223">
        <f t="shared" si="15"/>
        <v>201</v>
      </c>
      <c r="Z65" s="222">
        <f t="shared" si="15"/>
        <v>3557</v>
      </c>
      <c r="AA65" s="220">
        <f t="shared" si="7"/>
        <v>3758</v>
      </c>
      <c r="AB65" s="132">
        <f t="shared" si="8"/>
        <v>7.4507716870675887E-3</v>
      </c>
      <c r="AC65" s="132">
        <f t="shared" si="9"/>
        <v>1.7030335284725917E-2</v>
      </c>
      <c r="AD65" s="132">
        <f t="shared" si="10"/>
        <v>0.28339542309739224</v>
      </c>
      <c r="AE65" s="132">
        <f t="shared" si="11"/>
        <v>0.26423629590207559</v>
      </c>
      <c r="AF65" s="132">
        <f t="shared" si="12"/>
        <v>0.25252794039382648</v>
      </c>
      <c r="AG65" s="132">
        <f t="shared" si="13"/>
        <v>0.13677488025545503</v>
      </c>
      <c r="AH65" s="132">
        <f t="shared" si="14"/>
        <v>3.8584353379457155E-2</v>
      </c>
    </row>
    <row r="66" spans="2:34" ht="13.5" customHeight="1">
      <c r="B66" s="237">
        <v>61</v>
      </c>
      <c r="C66" s="238" t="s">
        <v>19</v>
      </c>
      <c r="D66" s="223">
        <v>0</v>
      </c>
      <c r="E66" s="224">
        <v>3</v>
      </c>
      <c r="F66" s="220">
        <f t="shared" si="0"/>
        <v>3</v>
      </c>
      <c r="G66" s="223">
        <v>12</v>
      </c>
      <c r="H66" s="224">
        <v>7</v>
      </c>
      <c r="I66" s="220">
        <f t="shared" si="1"/>
        <v>19</v>
      </c>
      <c r="J66" s="223">
        <v>119</v>
      </c>
      <c r="K66" s="224">
        <v>924</v>
      </c>
      <c r="L66" s="220">
        <f t="shared" si="2"/>
        <v>1043</v>
      </c>
      <c r="M66" s="223">
        <v>71</v>
      </c>
      <c r="N66" s="224">
        <v>822</v>
      </c>
      <c r="O66" s="220">
        <f t="shared" si="3"/>
        <v>893</v>
      </c>
      <c r="P66" s="223">
        <v>47</v>
      </c>
      <c r="Q66" s="224">
        <v>626</v>
      </c>
      <c r="R66" s="220">
        <f t="shared" si="4"/>
        <v>673</v>
      </c>
      <c r="S66" s="223">
        <v>26</v>
      </c>
      <c r="T66" s="224">
        <v>296</v>
      </c>
      <c r="U66" s="220">
        <f t="shared" si="5"/>
        <v>322</v>
      </c>
      <c r="V66" s="223">
        <v>0</v>
      </c>
      <c r="W66" s="224">
        <v>117</v>
      </c>
      <c r="X66" s="220">
        <f t="shared" si="6"/>
        <v>117</v>
      </c>
      <c r="Y66" s="223">
        <f t="shared" si="15"/>
        <v>275</v>
      </c>
      <c r="Z66" s="222">
        <f t="shared" si="15"/>
        <v>2795</v>
      </c>
      <c r="AA66" s="220">
        <f t="shared" si="7"/>
        <v>3070</v>
      </c>
      <c r="AB66" s="132">
        <f t="shared" si="8"/>
        <v>9.7719869706840395E-4</v>
      </c>
      <c r="AC66" s="132">
        <f t="shared" si="9"/>
        <v>6.1889250814332244E-3</v>
      </c>
      <c r="AD66" s="132">
        <f t="shared" si="10"/>
        <v>0.33973941368078175</v>
      </c>
      <c r="AE66" s="132">
        <f t="shared" si="11"/>
        <v>0.29087947882736154</v>
      </c>
      <c r="AF66" s="132">
        <f t="shared" si="12"/>
        <v>0.21921824104234527</v>
      </c>
      <c r="AG66" s="132">
        <f t="shared" si="13"/>
        <v>0.10488599348534201</v>
      </c>
      <c r="AH66" s="132">
        <f t="shared" si="14"/>
        <v>3.8110749185667751E-2</v>
      </c>
    </row>
    <row r="67" spans="2:34" ht="13.5" customHeight="1">
      <c r="B67" s="237">
        <v>62</v>
      </c>
      <c r="C67" s="238" t="s">
        <v>20</v>
      </c>
      <c r="D67" s="223">
        <v>0</v>
      </c>
      <c r="E67" s="224">
        <v>4</v>
      </c>
      <c r="F67" s="220">
        <f t="shared" si="0"/>
        <v>4</v>
      </c>
      <c r="G67" s="223">
        <v>8</v>
      </c>
      <c r="H67" s="224">
        <v>35</v>
      </c>
      <c r="I67" s="220">
        <f t="shared" si="1"/>
        <v>43</v>
      </c>
      <c r="J67" s="223">
        <v>197</v>
      </c>
      <c r="K67" s="224">
        <v>1177</v>
      </c>
      <c r="L67" s="220">
        <f t="shared" si="2"/>
        <v>1374</v>
      </c>
      <c r="M67" s="223">
        <v>159</v>
      </c>
      <c r="N67" s="224">
        <v>1145</v>
      </c>
      <c r="O67" s="220">
        <f t="shared" si="3"/>
        <v>1304</v>
      </c>
      <c r="P67" s="223">
        <v>20</v>
      </c>
      <c r="Q67" s="224">
        <v>678</v>
      </c>
      <c r="R67" s="220">
        <f t="shared" si="4"/>
        <v>698</v>
      </c>
      <c r="S67" s="223">
        <v>9</v>
      </c>
      <c r="T67" s="224">
        <v>493</v>
      </c>
      <c r="U67" s="220">
        <f t="shared" si="5"/>
        <v>502</v>
      </c>
      <c r="V67" s="223">
        <v>0</v>
      </c>
      <c r="W67" s="224">
        <v>183</v>
      </c>
      <c r="X67" s="220">
        <f t="shared" si="6"/>
        <v>183</v>
      </c>
      <c r="Y67" s="223">
        <f t="shared" si="15"/>
        <v>393</v>
      </c>
      <c r="Z67" s="222">
        <f t="shared" si="15"/>
        <v>3715</v>
      </c>
      <c r="AA67" s="220">
        <f t="shared" si="7"/>
        <v>4108</v>
      </c>
      <c r="AB67" s="132">
        <f t="shared" si="8"/>
        <v>9.7370983446932818E-4</v>
      </c>
      <c r="AC67" s="132">
        <f t="shared" si="9"/>
        <v>1.0467380720545278E-2</v>
      </c>
      <c r="AD67" s="132">
        <f t="shared" si="10"/>
        <v>0.33446932814021424</v>
      </c>
      <c r="AE67" s="132">
        <f t="shared" si="11"/>
        <v>0.31742940603700098</v>
      </c>
      <c r="AF67" s="132">
        <f t="shared" si="12"/>
        <v>0.16991236611489777</v>
      </c>
      <c r="AG67" s="132">
        <f t="shared" si="13"/>
        <v>0.12220058422590069</v>
      </c>
      <c r="AH67" s="132">
        <f t="shared" si="14"/>
        <v>4.454722492697176E-2</v>
      </c>
    </row>
    <row r="68" spans="2:34" ht="13.5" customHeight="1">
      <c r="B68" s="237">
        <v>63</v>
      </c>
      <c r="C68" s="238" t="s">
        <v>31</v>
      </c>
      <c r="D68" s="223">
        <v>0</v>
      </c>
      <c r="E68" s="224">
        <v>7</v>
      </c>
      <c r="F68" s="220">
        <f t="shared" si="0"/>
        <v>7</v>
      </c>
      <c r="G68" s="223">
        <v>1</v>
      </c>
      <c r="H68" s="224">
        <v>13</v>
      </c>
      <c r="I68" s="220">
        <f t="shared" si="1"/>
        <v>14</v>
      </c>
      <c r="J68" s="223">
        <v>133</v>
      </c>
      <c r="K68" s="224">
        <v>758</v>
      </c>
      <c r="L68" s="220">
        <f t="shared" si="2"/>
        <v>891</v>
      </c>
      <c r="M68" s="223">
        <v>81</v>
      </c>
      <c r="N68" s="224">
        <v>821</v>
      </c>
      <c r="O68" s="220">
        <f t="shared" si="3"/>
        <v>902</v>
      </c>
      <c r="P68" s="223">
        <v>36</v>
      </c>
      <c r="Q68" s="224">
        <v>757</v>
      </c>
      <c r="R68" s="220">
        <f t="shared" si="4"/>
        <v>793</v>
      </c>
      <c r="S68" s="223">
        <v>24</v>
      </c>
      <c r="T68" s="224">
        <v>521</v>
      </c>
      <c r="U68" s="220">
        <f t="shared" si="5"/>
        <v>545</v>
      </c>
      <c r="V68" s="223">
        <v>0</v>
      </c>
      <c r="W68" s="224">
        <v>216</v>
      </c>
      <c r="X68" s="220">
        <f t="shared" si="6"/>
        <v>216</v>
      </c>
      <c r="Y68" s="223">
        <f t="shared" si="15"/>
        <v>275</v>
      </c>
      <c r="Z68" s="222">
        <f t="shared" si="15"/>
        <v>3093</v>
      </c>
      <c r="AA68" s="220">
        <f t="shared" si="7"/>
        <v>3368</v>
      </c>
      <c r="AB68" s="132">
        <f t="shared" si="8"/>
        <v>2.0783847980997625E-3</v>
      </c>
      <c r="AC68" s="132">
        <f t="shared" si="9"/>
        <v>4.1567695961995249E-3</v>
      </c>
      <c r="AD68" s="132">
        <f t="shared" si="10"/>
        <v>0.26454869358669836</v>
      </c>
      <c r="AE68" s="132">
        <f t="shared" si="11"/>
        <v>0.26781472684085511</v>
      </c>
      <c r="AF68" s="132">
        <f t="shared" si="12"/>
        <v>0.23545130641330167</v>
      </c>
      <c r="AG68" s="132">
        <f t="shared" si="13"/>
        <v>0.16181710213776723</v>
      </c>
      <c r="AH68" s="132">
        <f t="shared" si="14"/>
        <v>6.413301662707839E-2</v>
      </c>
    </row>
    <row r="69" spans="2:34" ht="13.5" customHeight="1">
      <c r="B69" s="237">
        <v>64</v>
      </c>
      <c r="C69" s="238" t="s">
        <v>52</v>
      </c>
      <c r="D69" s="223">
        <v>6</v>
      </c>
      <c r="E69" s="224">
        <v>53</v>
      </c>
      <c r="F69" s="220">
        <f t="shared" si="0"/>
        <v>59</v>
      </c>
      <c r="G69" s="223">
        <v>13</v>
      </c>
      <c r="H69" s="224">
        <v>103</v>
      </c>
      <c r="I69" s="220">
        <f t="shared" si="1"/>
        <v>116</v>
      </c>
      <c r="J69" s="223">
        <v>144</v>
      </c>
      <c r="K69" s="224">
        <v>1031</v>
      </c>
      <c r="L69" s="220">
        <f t="shared" si="2"/>
        <v>1175</v>
      </c>
      <c r="M69" s="223">
        <v>63</v>
      </c>
      <c r="N69" s="224">
        <v>925</v>
      </c>
      <c r="O69" s="220">
        <f t="shared" si="3"/>
        <v>988</v>
      </c>
      <c r="P69" s="223">
        <v>28</v>
      </c>
      <c r="Q69" s="224">
        <v>811</v>
      </c>
      <c r="R69" s="220">
        <f t="shared" si="4"/>
        <v>839</v>
      </c>
      <c r="S69" s="223">
        <v>10</v>
      </c>
      <c r="T69" s="224">
        <v>525</v>
      </c>
      <c r="U69" s="220">
        <f t="shared" si="5"/>
        <v>535</v>
      </c>
      <c r="V69" s="223">
        <v>1</v>
      </c>
      <c r="W69" s="224">
        <v>240</v>
      </c>
      <c r="X69" s="220">
        <f t="shared" si="6"/>
        <v>241</v>
      </c>
      <c r="Y69" s="223">
        <f t="shared" si="15"/>
        <v>265</v>
      </c>
      <c r="Z69" s="222">
        <f t="shared" si="15"/>
        <v>3688</v>
      </c>
      <c r="AA69" s="220">
        <f t="shared" si="7"/>
        <v>3953</v>
      </c>
      <c r="AB69" s="132">
        <f t="shared" si="8"/>
        <v>1.4925373134328358E-2</v>
      </c>
      <c r="AC69" s="132">
        <f t="shared" si="9"/>
        <v>2.9344801416645586E-2</v>
      </c>
      <c r="AD69" s="132">
        <f t="shared" si="10"/>
        <v>0.29724260055653934</v>
      </c>
      <c r="AE69" s="132">
        <f t="shared" si="11"/>
        <v>0.24993675689349862</v>
      </c>
      <c r="AF69" s="132">
        <f t="shared" si="12"/>
        <v>0.21224386541866935</v>
      </c>
      <c r="AG69" s="132">
        <f t="shared" si="13"/>
        <v>0.1353402479129775</v>
      </c>
      <c r="AH69" s="132">
        <f t="shared" si="14"/>
        <v>6.0966354667341259E-2</v>
      </c>
    </row>
    <row r="70" spans="2:34" ht="13.5" customHeight="1">
      <c r="B70" s="237">
        <v>65</v>
      </c>
      <c r="C70" s="238" t="s">
        <v>12</v>
      </c>
      <c r="D70" s="223">
        <v>1</v>
      </c>
      <c r="E70" s="224">
        <v>2</v>
      </c>
      <c r="F70" s="220">
        <f t="shared" si="0"/>
        <v>3</v>
      </c>
      <c r="G70" s="223">
        <v>1</v>
      </c>
      <c r="H70" s="224">
        <v>25</v>
      </c>
      <c r="I70" s="220">
        <f t="shared" si="1"/>
        <v>26</v>
      </c>
      <c r="J70" s="223">
        <v>58</v>
      </c>
      <c r="K70" s="224">
        <v>384</v>
      </c>
      <c r="L70" s="220">
        <f t="shared" si="2"/>
        <v>442</v>
      </c>
      <c r="M70" s="223">
        <v>17</v>
      </c>
      <c r="N70" s="224">
        <v>439</v>
      </c>
      <c r="O70" s="220">
        <f t="shared" si="3"/>
        <v>456</v>
      </c>
      <c r="P70" s="223">
        <v>12</v>
      </c>
      <c r="Q70" s="224">
        <v>526</v>
      </c>
      <c r="R70" s="220">
        <f t="shared" si="4"/>
        <v>538</v>
      </c>
      <c r="S70" s="223">
        <v>8</v>
      </c>
      <c r="T70" s="224">
        <v>282</v>
      </c>
      <c r="U70" s="220">
        <f t="shared" si="5"/>
        <v>290</v>
      </c>
      <c r="V70" s="223">
        <v>0</v>
      </c>
      <c r="W70" s="224">
        <v>140</v>
      </c>
      <c r="X70" s="220">
        <f t="shared" si="6"/>
        <v>140</v>
      </c>
      <c r="Y70" s="223">
        <f t="shared" si="15"/>
        <v>97</v>
      </c>
      <c r="Z70" s="222">
        <f t="shared" si="15"/>
        <v>1798</v>
      </c>
      <c r="AA70" s="220">
        <f t="shared" si="7"/>
        <v>1895</v>
      </c>
      <c r="AB70" s="132">
        <f t="shared" si="8"/>
        <v>1.5831134564643799E-3</v>
      </c>
      <c r="AC70" s="132">
        <f t="shared" si="9"/>
        <v>1.3720316622691292E-2</v>
      </c>
      <c r="AD70" s="132">
        <f t="shared" si="10"/>
        <v>0.23324538258575198</v>
      </c>
      <c r="AE70" s="132">
        <f t="shared" si="11"/>
        <v>0.24063324538258576</v>
      </c>
      <c r="AF70" s="132">
        <f t="shared" si="12"/>
        <v>0.28390501319261213</v>
      </c>
      <c r="AG70" s="132">
        <f t="shared" si="13"/>
        <v>0.15303430079155672</v>
      </c>
      <c r="AH70" s="132">
        <f t="shared" si="14"/>
        <v>7.3878627968337732E-2</v>
      </c>
    </row>
    <row r="71" spans="2:34" ht="13.5" customHeight="1">
      <c r="B71" s="237">
        <v>66</v>
      </c>
      <c r="C71" s="238" t="s">
        <v>6</v>
      </c>
      <c r="D71" s="223">
        <v>0</v>
      </c>
      <c r="E71" s="224">
        <v>3</v>
      </c>
      <c r="F71" s="220">
        <f t="shared" ref="F71:F79" si="16">SUM(D71:E71)</f>
        <v>3</v>
      </c>
      <c r="G71" s="223">
        <v>0</v>
      </c>
      <c r="H71" s="224">
        <v>13</v>
      </c>
      <c r="I71" s="220">
        <f t="shared" ref="I71:I79" si="17">SUM(G71:H71)</f>
        <v>13</v>
      </c>
      <c r="J71" s="223">
        <v>59</v>
      </c>
      <c r="K71" s="224">
        <v>327</v>
      </c>
      <c r="L71" s="220">
        <f t="shared" ref="L71:L79" si="18">SUM(J71:K71)</f>
        <v>386</v>
      </c>
      <c r="M71" s="223">
        <v>32</v>
      </c>
      <c r="N71" s="224">
        <v>388</v>
      </c>
      <c r="O71" s="220">
        <f t="shared" ref="O71:O79" si="19">SUM(M71:N71)</f>
        <v>420</v>
      </c>
      <c r="P71" s="223">
        <v>13</v>
      </c>
      <c r="Q71" s="224">
        <v>383</v>
      </c>
      <c r="R71" s="220">
        <f t="shared" ref="R71:R79" si="20">SUM(P71:Q71)</f>
        <v>396</v>
      </c>
      <c r="S71" s="223">
        <v>0</v>
      </c>
      <c r="T71" s="224">
        <v>255</v>
      </c>
      <c r="U71" s="220">
        <f t="shared" ref="U71:U79" si="21">SUM(S71:T71)</f>
        <v>255</v>
      </c>
      <c r="V71" s="223">
        <v>0</v>
      </c>
      <c r="W71" s="224">
        <v>110</v>
      </c>
      <c r="X71" s="220">
        <f t="shared" ref="X71:X79" si="22">SUM(V71:W71)</f>
        <v>110</v>
      </c>
      <c r="Y71" s="223">
        <f t="shared" si="15"/>
        <v>104</v>
      </c>
      <c r="Z71" s="222">
        <f t="shared" si="15"/>
        <v>1479</v>
      </c>
      <c r="AA71" s="220">
        <f t="shared" si="15"/>
        <v>1583</v>
      </c>
      <c r="AB71" s="132">
        <f t="shared" ref="AB71:AB79" si="23">IFERROR(F71/$AA71,0)</f>
        <v>1.8951358180669614E-3</v>
      </c>
      <c r="AC71" s="132">
        <f t="shared" ref="AC71:AC79" si="24">IFERROR(I71/$AA71,0)</f>
        <v>8.2122552116234999E-3</v>
      </c>
      <c r="AD71" s="132">
        <f t="shared" ref="AD71:AD79" si="25">IFERROR(L71/$AA71,0)</f>
        <v>0.24384080859128238</v>
      </c>
      <c r="AE71" s="132">
        <f t="shared" ref="AE71:AE79" si="26">IFERROR(O71/$AA71,0)</f>
        <v>0.26531901452937462</v>
      </c>
      <c r="AF71" s="132">
        <f t="shared" ref="AF71:AF79" si="27">IFERROR(R71/$AA71,0)</f>
        <v>0.25015792798483893</v>
      </c>
      <c r="AG71" s="132">
        <f t="shared" ref="AG71:AG79" si="28">IFERROR(U71/$AA71,0)</f>
        <v>0.16108654453569171</v>
      </c>
      <c r="AH71" s="132">
        <f t="shared" ref="AH71:AH79" si="29">IFERROR(X71/$AA71,0)</f>
        <v>6.948831332912192E-2</v>
      </c>
    </row>
    <row r="72" spans="2:34" ht="13.5" customHeight="1">
      <c r="B72" s="237">
        <v>67</v>
      </c>
      <c r="C72" s="238" t="s">
        <v>7</v>
      </c>
      <c r="D72" s="223">
        <v>0</v>
      </c>
      <c r="E72" s="224">
        <v>13</v>
      </c>
      <c r="F72" s="220">
        <f t="shared" si="16"/>
        <v>13</v>
      </c>
      <c r="G72" s="223">
        <v>0</v>
      </c>
      <c r="H72" s="224">
        <v>30</v>
      </c>
      <c r="I72" s="220">
        <f t="shared" si="17"/>
        <v>30</v>
      </c>
      <c r="J72" s="223">
        <v>20</v>
      </c>
      <c r="K72" s="224">
        <v>185</v>
      </c>
      <c r="L72" s="220">
        <f t="shared" si="18"/>
        <v>205</v>
      </c>
      <c r="M72" s="223">
        <v>17</v>
      </c>
      <c r="N72" s="224">
        <v>206</v>
      </c>
      <c r="O72" s="220">
        <f t="shared" si="19"/>
        <v>223</v>
      </c>
      <c r="P72" s="223">
        <v>5</v>
      </c>
      <c r="Q72" s="224">
        <v>177</v>
      </c>
      <c r="R72" s="220">
        <f t="shared" si="20"/>
        <v>182</v>
      </c>
      <c r="S72" s="223">
        <v>0</v>
      </c>
      <c r="T72" s="224">
        <v>225</v>
      </c>
      <c r="U72" s="220">
        <f t="shared" si="21"/>
        <v>225</v>
      </c>
      <c r="V72" s="223">
        <v>1</v>
      </c>
      <c r="W72" s="224">
        <v>114</v>
      </c>
      <c r="X72" s="220">
        <f t="shared" si="22"/>
        <v>115</v>
      </c>
      <c r="Y72" s="223">
        <f t="shared" ref="Y72:AA79" si="30">SUM(D72,G72,J72,M72,P72,S72,V72)</f>
        <v>43</v>
      </c>
      <c r="Z72" s="222">
        <f t="shared" si="30"/>
        <v>950</v>
      </c>
      <c r="AA72" s="220">
        <f t="shared" si="30"/>
        <v>993</v>
      </c>
      <c r="AB72" s="132">
        <f t="shared" si="23"/>
        <v>1.3091641490433032E-2</v>
      </c>
      <c r="AC72" s="132">
        <f t="shared" si="24"/>
        <v>3.0211480362537766E-2</v>
      </c>
      <c r="AD72" s="132">
        <f t="shared" si="25"/>
        <v>0.20644511581067473</v>
      </c>
      <c r="AE72" s="132">
        <f t="shared" si="26"/>
        <v>0.22457200402819738</v>
      </c>
      <c r="AF72" s="132">
        <f t="shared" si="27"/>
        <v>0.18328298086606243</v>
      </c>
      <c r="AG72" s="132">
        <f t="shared" si="28"/>
        <v>0.22658610271903323</v>
      </c>
      <c r="AH72" s="132">
        <f t="shared" si="29"/>
        <v>0.11581067472306143</v>
      </c>
    </row>
    <row r="73" spans="2:34" ht="13.5" customHeight="1">
      <c r="B73" s="237">
        <v>68</v>
      </c>
      <c r="C73" s="238" t="s">
        <v>53</v>
      </c>
      <c r="D73" s="223">
        <v>0</v>
      </c>
      <c r="E73" s="224">
        <v>8</v>
      </c>
      <c r="F73" s="220">
        <f t="shared" si="16"/>
        <v>8</v>
      </c>
      <c r="G73" s="223">
        <v>2</v>
      </c>
      <c r="H73" s="224">
        <v>7</v>
      </c>
      <c r="I73" s="220">
        <f t="shared" si="17"/>
        <v>9</v>
      </c>
      <c r="J73" s="223">
        <v>19</v>
      </c>
      <c r="K73" s="224">
        <v>206</v>
      </c>
      <c r="L73" s="220">
        <f t="shared" si="18"/>
        <v>225</v>
      </c>
      <c r="M73" s="223">
        <v>22</v>
      </c>
      <c r="N73" s="224">
        <v>319</v>
      </c>
      <c r="O73" s="220">
        <f t="shared" si="19"/>
        <v>341</v>
      </c>
      <c r="P73" s="223">
        <v>7</v>
      </c>
      <c r="Q73" s="224">
        <v>301</v>
      </c>
      <c r="R73" s="220">
        <f t="shared" si="20"/>
        <v>308</v>
      </c>
      <c r="S73" s="223">
        <v>6</v>
      </c>
      <c r="T73" s="224">
        <v>217</v>
      </c>
      <c r="U73" s="220">
        <f t="shared" si="21"/>
        <v>223</v>
      </c>
      <c r="V73" s="223">
        <v>0</v>
      </c>
      <c r="W73" s="224">
        <v>83</v>
      </c>
      <c r="X73" s="220">
        <f t="shared" si="22"/>
        <v>83</v>
      </c>
      <c r="Y73" s="223">
        <f t="shared" si="30"/>
        <v>56</v>
      </c>
      <c r="Z73" s="222">
        <f t="shared" si="30"/>
        <v>1141</v>
      </c>
      <c r="AA73" s="220">
        <f t="shared" si="30"/>
        <v>1197</v>
      </c>
      <c r="AB73" s="132">
        <f t="shared" si="23"/>
        <v>6.6833751044277356E-3</v>
      </c>
      <c r="AC73" s="132">
        <f t="shared" si="24"/>
        <v>7.5187969924812026E-3</v>
      </c>
      <c r="AD73" s="132">
        <f t="shared" si="25"/>
        <v>0.18796992481203006</v>
      </c>
      <c r="AE73" s="132">
        <f t="shared" si="26"/>
        <v>0.28487886382623223</v>
      </c>
      <c r="AF73" s="132">
        <f t="shared" si="27"/>
        <v>0.25730994152046782</v>
      </c>
      <c r="AG73" s="132">
        <f t="shared" si="28"/>
        <v>0.18629908103592313</v>
      </c>
      <c r="AH73" s="132">
        <f t="shared" si="29"/>
        <v>6.9340016708437757E-2</v>
      </c>
    </row>
    <row r="74" spans="2:34" ht="13.5" customHeight="1">
      <c r="B74" s="237">
        <v>69</v>
      </c>
      <c r="C74" s="238" t="s">
        <v>54</v>
      </c>
      <c r="D74" s="223">
        <v>4</v>
      </c>
      <c r="E74" s="224">
        <v>12</v>
      </c>
      <c r="F74" s="220">
        <f t="shared" si="16"/>
        <v>16</v>
      </c>
      <c r="G74" s="223">
        <v>3</v>
      </c>
      <c r="H74" s="224">
        <v>17</v>
      </c>
      <c r="I74" s="220">
        <f t="shared" si="17"/>
        <v>20</v>
      </c>
      <c r="J74" s="223">
        <v>108</v>
      </c>
      <c r="K74" s="224">
        <v>649</v>
      </c>
      <c r="L74" s="220">
        <f t="shared" si="18"/>
        <v>757</v>
      </c>
      <c r="M74" s="223">
        <v>51</v>
      </c>
      <c r="N74" s="224">
        <v>460</v>
      </c>
      <c r="O74" s="220">
        <f t="shared" si="19"/>
        <v>511</v>
      </c>
      <c r="P74" s="223">
        <v>5</v>
      </c>
      <c r="Q74" s="224">
        <v>460</v>
      </c>
      <c r="R74" s="220">
        <f t="shared" si="20"/>
        <v>465</v>
      </c>
      <c r="S74" s="223">
        <v>1</v>
      </c>
      <c r="T74" s="224">
        <v>408</v>
      </c>
      <c r="U74" s="220">
        <f t="shared" si="21"/>
        <v>409</v>
      </c>
      <c r="V74" s="223">
        <v>0</v>
      </c>
      <c r="W74" s="224">
        <v>127</v>
      </c>
      <c r="X74" s="220">
        <f t="shared" si="22"/>
        <v>127</v>
      </c>
      <c r="Y74" s="223">
        <f t="shared" si="30"/>
        <v>172</v>
      </c>
      <c r="Z74" s="222">
        <f t="shared" si="30"/>
        <v>2133</v>
      </c>
      <c r="AA74" s="220">
        <f t="shared" si="30"/>
        <v>2305</v>
      </c>
      <c r="AB74" s="132">
        <f t="shared" si="23"/>
        <v>6.9414316702819953E-3</v>
      </c>
      <c r="AC74" s="132">
        <f t="shared" si="24"/>
        <v>8.6767895878524948E-3</v>
      </c>
      <c r="AD74" s="132">
        <f t="shared" si="25"/>
        <v>0.32841648590021694</v>
      </c>
      <c r="AE74" s="132">
        <f t="shared" si="26"/>
        <v>0.22169197396963122</v>
      </c>
      <c r="AF74" s="132">
        <f t="shared" si="27"/>
        <v>0.2017353579175705</v>
      </c>
      <c r="AG74" s="132">
        <f t="shared" si="28"/>
        <v>0.17744034707158352</v>
      </c>
      <c r="AH74" s="132">
        <f t="shared" si="29"/>
        <v>5.5097613882863342E-2</v>
      </c>
    </row>
    <row r="75" spans="2:34" ht="13.5" customHeight="1">
      <c r="B75" s="237">
        <v>70</v>
      </c>
      <c r="C75" s="238" t="s">
        <v>55</v>
      </c>
      <c r="D75" s="223">
        <v>0</v>
      </c>
      <c r="E75" s="224">
        <v>0</v>
      </c>
      <c r="F75" s="220">
        <f t="shared" si="16"/>
        <v>0</v>
      </c>
      <c r="G75" s="223">
        <v>0</v>
      </c>
      <c r="H75" s="224">
        <v>3</v>
      </c>
      <c r="I75" s="220">
        <f t="shared" si="17"/>
        <v>3</v>
      </c>
      <c r="J75" s="223">
        <v>7</v>
      </c>
      <c r="K75" s="224">
        <v>109</v>
      </c>
      <c r="L75" s="220">
        <f t="shared" si="18"/>
        <v>116</v>
      </c>
      <c r="M75" s="223">
        <v>7</v>
      </c>
      <c r="N75" s="224">
        <v>127</v>
      </c>
      <c r="O75" s="220">
        <f t="shared" si="19"/>
        <v>134</v>
      </c>
      <c r="P75" s="223">
        <v>13</v>
      </c>
      <c r="Q75" s="224">
        <v>145</v>
      </c>
      <c r="R75" s="220">
        <f t="shared" si="20"/>
        <v>158</v>
      </c>
      <c r="S75" s="223">
        <v>0</v>
      </c>
      <c r="T75" s="224">
        <v>37</v>
      </c>
      <c r="U75" s="220">
        <f t="shared" si="21"/>
        <v>37</v>
      </c>
      <c r="V75" s="223">
        <v>0</v>
      </c>
      <c r="W75" s="224">
        <v>23</v>
      </c>
      <c r="X75" s="220">
        <f t="shared" si="22"/>
        <v>23</v>
      </c>
      <c r="Y75" s="223">
        <f t="shared" si="30"/>
        <v>27</v>
      </c>
      <c r="Z75" s="222">
        <f t="shared" si="30"/>
        <v>444</v>
      </c>
      <c r="AA75" s="220">
        <f t="shared" si="30"/>
        <v>471</v>
      </c>
      <c r="AB75" s="132">
        <f t="shared" si="23"/>
        <v>0</v>
      </c>
      <c r="AC75" s="132">
        <f t="shared" si="24"/>
        <v>6.369426751592357E-3</v>
      </c>
      <c r="AD75" s="132">
        <f t="shared" si="25"/>
        <v>0.24628450106157113</v>
      </c>
      <c r="AE75" s="132">
        <f t="shared" si="26"/>
        <v>0.28450106157112526</v>
      </c>
      <c r="AF75" s="132">
        <f t="shared" si="27"/>
        <v>0.3354564755838641</v>
      </c>
      <c r="AG75" s="132">
        <f t="shared" si="28"/>
        <v>7.8556263269639062E-2</v>
      </c>
      <c r="AH75" s="132">
        <f t="shared" si="29"/>
        <v>4.8832271762208071E-2</v>
      </c>
    </row>
    <row r="76" spans="2:34" ht="13.5" customHeight="1">
      <c r="B76" s="237">
        <v>71</v>
      </c>
      <c r="C76" s="238" t="s">
        <v>56</v>
      </c>
      <c r="D76" s="223">
        <v>1</v>
      </c>
      <c r="E76" s="224">
        <v>17</v>
      </c>
      <c r="F76" s="220">
        <f t="shared" si="16"/>
        <v>18</v>
      </c>
      <c r="G76" s="223">
        <v>8</v>
      </c>
      <c r="H76" s="224">
        <v>24</v>
      </c>
      <c r="I76" s="220">
        <f t="shared" si="17"/>
        <v>32</v>
      </c>
      <c r="J76" s="223">
        <v>77</v>
      </c>
      <c r="K76" s="224">
        <v>342</v>
      </c>
      <c r="L76" s="220">
        <f t="shared" si="18"/>
        <v>419</v>
      </c>
      <c r="M76" s="223">
        <v>33</v>
      </c>
      <c r="N76" s="224">
        <v>468</v>
      </c>
      <c r="O76" s="220">
        <f t="shared" si="19"/>
        <v>501</v>
      </c>
      <c r="P76" s="223">
        <v>28</v>
      </c>
      <c r="Q76" s="224">
        <v>431</v>
      </c>
      <c r="R76" s="220">
        <f t="shared" si="20"/>
        <v>459</v>
      </c>
      <c r="S76" s="223">
        <v>0</v>
      </c>
      <c r="T76" s="224">
        <v>305</v>
      </c>
      <c r="U76" s="220">
        <f t="shared" si="21"/>
        <v>305</v>
      </c>
      <c r="V76" s="223">
        <v>1</v>
      </c>
      <c r="W76" s="224">
        <v>119</v>
      </c>
      <c r="X76" s="220">
        <f t="shared" si="22"/>
        <v>120</v>
      </c>
      <c r="Y76" s="223">
        <f t="shared" si="30"/>
        <v>148</v>
      </c>
      <c r="Z76" s="222">
        <f t="shared" si="30"/>
        <v>1706</v>
      </c>
      <c r="AA76" s="220">
        <f t="shared" si="30"/>
        <v>1854</v>
      </c>
      <c r="AB76" s="132">
        <f t="shared" si="23"/>
        <v>9.7087378640776691E-3</v>
      </c>
      <c r="AC76" s="132">
        <f t="shared" si="24"/>
        <v>1.7259978425026967E-2</v>
      </c>
      <c r="AD76" s="132">
        <f t="shared" si="25"/>
        <v>0.22599784250269686</v>
      </c>
      <c r="AE76" s="132">
        <f t="shared" si="26"/>
        <v>0.27022653721682849</v>
      </c>
      <c r="AF76" s="132">
        <f t="shared" si="27"/>
        <v>0.24757281553398058</v>
      </c>
      <c r="AG76" s="132">
        <f t="shared" si="28"/>
        <v>0.16450916936353829</v>
      </c>
      <c r="AH76" s="132">
        <f t="shared" si="29"/>
        <v>6.4724919093851127E-2</v>
      </c>
    </row>
    <row r="77" spans="2:34" ht="13.5" customHeight="1">
      <c r="B77" s="237">
        <v>72</v>
      </c>
      <c r="C77" s="238" t="s">
        <v>32</v>
      </c>
      <c r="D77" s="223">
        <v>0</v>
      </c>
      <c r="E77" s="224">
        <v>0</v>
      </c>
      <c r="F77" s="220">
        <f t="shared" si="16"/>
        <v>0</v>
      </c>
      <c r="G77" s="223">
        <v>0</v>
      </c>
      <c r="H77" s="224">
        <v>3</v>
      </c>
      <c r="I77" s="220">
        <f t="shared" si="17"/>
        <v>3</v>
      </c>
      <c r="J77" s="223">
        <v>19</v>
      </c>
      <c r="K77" s="224">
        <v>179</v>
      </c>
      <c r="L77" s="220">
        <f t="shared" si="18"/>
        <v>198</v>
      </c>
      <c r="M77" s="223">
        <v>13</v>
      </c>
      <c r="N77" s="224">
        <v>151</v>
      </c>
      <c r="O77" s="220">
        <f t="shared" si="19"/>
        <v>164</v>
      </c>
      <c r="P77" s="223">
        <v>18</v>
      </c>
      <c r="Q77" s="224">
        <v>140</v>
      </c>
      <c r="R77" s="220">
        <f t="shared" si="20"/>
        <v>158</v>
      </c>
      <c r="S77" s="223">
        <v>0</v>
      </c>
      <c r="T77" s="224">
        <v>122</v>
      </c>
      <c r="U77" s="220">
        <f t="shared" si="21"/>
        <v>122</v>
      </c>
      <c r="V77" s="223">
        <v>0</v>
      </c>
      <c r="W77" s="224">
        <v>45</v>
      </c>
      <c r="X77" s="220">
        <f t="shared" si="22"/>
        <v>45</v>
      </c>
      <c r="Y77" s="223">
        <f t="shared" si="30"/>
        <v>50</v>
      </c>
      <c r="Z77" s="222">
        <f t="shared" si="30"/>
        <v>640</v>
      </c>
      <c r="AA77" s="220">
        <f t="shared" si="30"/>
        <v>690</v>
      </c>
      <c r="AB77" s="132">
        <f t="shared" si="23"/>
        <v>0</v>
      </c>
      <c r="AC77" s="132">
        <f t="shared" si="24"/>
        <v>4.3478260869565218E-3</v>
      </c>
      <c r="AD77" s="132">
        <f t="shared" si="25"/>
        <v>0.28695652173913044</v>
      </c>
      <c r="AE77" s="132">
        <f t="shared" si="26"/>
        <v>0.23768115942028986</v>
      </c>
      <c r="AF77" s="132">
        <f t="shared" si="27"/>
        <v>0.22898550724637681</v>
      </c>
      <c r="AG77" s="132">
        <f t="shared" si="28"/>
        <v>0.17681159420289855</v>
      </c>
      <c r="AH77" s="132">
        <f t="shared" si="29"/>
        <v>6.5217391304347824E-2</v>
      </c>
    </row>
    <row r="78" spans="2:34" ht="13.5" customHeight="1">
      <c r="B78" s="237">
        <v>73</v>
      </c>
      <c r="C78" s="238" t="s">
        <v>33</v>
      </c>
      <c r="D78" s="223">
        <v>0</v>
      </c>
      <c r="E78" s="224">
        <v>0</v>
      </c>
      <c r="F78" s="220">
        <f t="shared" si="16"/>
        <v>0</v>
      </c>
      <c r="G78" s="223">
        <v>0</v>
      </c>
      <c r="H78" s="224">
        <v>0</v>
      </c>
      <c r="I78" s="220">
        <f t="shared" si="17"/>
        <v>0</v>
      </c>
      <c r="J78" s="223">
        <v>30</v>
      </c>
      <c r="K78" s="224">
        <v>222</v>
      </c>
      <c r="L78" s="220">
        <f t="shared" si="18"/>
        <v>252</v>
      </c>
      <c r="M78" s="223">
        <v>43</v>
      </c>
      <c r="N78" s="224">
        <v>230</v>
      </c>
      <c r="O78" s="220">
        <f t="shared" si="19"/>
        <v>273</v>
      </c>
      <c r="P78" s="223">
        <v>13</v>
      </c>
      <c r="Q78" s="224">
        <v>243</v>
      </c>
      <c r="R78" s="220">
        <f t="shared" si="20"/>
        <v>256</v>
      </c>
      <c r="S78" s="223">
        <v>0</v>
      </c>
      <c r="T78" s="224">
        <v>151</v>
      </c>
      <c r="U78" s="220">
        <f t="shared" si="21"/>
        <v>151</v>
      </c>
      <c r="V78" s="223">
        <v>0</v>
      </c>
      <c r="W78" s="224">
        <v>60</v>
      </c>
      <c r="X78" s="220">
        <f t="shared" si="22"/>
        <v>60</v>
      </c>
      <c r="Y78" s="223">
        <f t="shared" si="30"/>
        <v>86</v>
      </c>
      <c r="Z78" s="222">
        <f t="shared" si="30"/>
        <v>906</v>
      </c>
      <c r="AA78" s="220">
        <f t="shared" si="30"/>
        <v>992</v>
      </c>
      <c r="AB78" s="132">
        <f t="shared" si="23"/>
        <v>0</v>
      </c>
      <c r="AC78" s="132">
        <f t="shared" si="24"/>
        <v>0</v>
      </c>
      <c r="AD78" s="132">
        <f t="shared" si="25"/>
        <v>0.25403225806451613</v>
      </c>
      <c r="AE78" s="132">
        <f t="shared" si="26"/>
        <v>0.27520161290322581</v>
      </c>
      <c r="AF78" s="132">
        <f t="shared" si="27"/>
        <v>0.25806451612903225</v>
      </c>
      <c r="AG78" s="132">
        <f t="shared" si="28"/>
        <v>0.15221774193548387</v>
      </c>
      <c r="AH78" s="132">
        <f t="shared" si="29"/>
        <v>6.0483870967741937E-2</v>
      </c>
    </row>
    <row r="79" spans="2:34" ht="13.5" customHeight="1" thickBot="1">
      <c r="B79" s="237">
        <v>74</v>
      </c>
      <c r="C79" s="238" t="s">
        <v>34</v>
      </c>
      <c r="D79" s="223">
        <v>0</v>
      </c>
      <c r="E79" s="224">
        <v>0</v>
      </c>
      <c r="F79" s="220">
        <f t="shared" si="16"/>
        <v>0</v>
      </c>
      <c r="G79" s="223">
        <v>0</v>
      </c>
      <c r="H79" s="224">
        <v>0</v>
      </c>
      <c r="I79" s="220">
        <f t="shared" si="17"/>
        <v>0</v>
      </c>
      <c r="J79" s="223">
        <v>40</v>
      </c>
      <c r="K79" s="224">
        <v>134</v>
      </c>
      <c r="L79" s="220">
        <f t="shared" si="18"/>
        <v>174</v>
      </c>
      <c r="M79" s="223">
        <v>3</v>
      </c>
      <c r="N79" s="224">
        <v>151</v>
      </c>
      <c r="O79" s="220">
        <f t="shared" si="19"/>
        <v>154</v>
      </c>
      <c r="P79" s="223">
        <v>12</v>
      </c>
      <c r="Q79" s="224">
        <v>119</v>
      </c>
      <c r="R79" s="220">
        <f t="shared" si="20"/>
        <v>131</v>
      </c>
      <c r="S79" s="223">
        <v>0</v>
      </c>
      <c r="T79" s="224">
        <v>43</v>
      </c>
      <c r="U79" s="220">
        <f t="shared" si="21"/>
        <v>43</v>
      </c>
      <c r="V79" s="223">
        <v>0</v>
      </c>
      <c r="W79" s="224">
        <v>70</v>
      </c>
      <c r="X79" s="220">
        <f t="shared" si="22"/>
        <v>70</v>
      </c>
      <c r="Y79" s="223">
        <f t="shared" si="30"/>
        <v>55</v>
      </c>
      <c r="Z79" s="222">
        <f t="shared" si="30"/>
        <v>517</v>
      </c>
      <c r="AA79" s="220">
        <f t="shared" si="30"/>
        <v>572</v>
      </c>
      <c r="AB79" s="132">
        <f t="shared" si="23"/>
        <v>0</v>
      </c>
      <c r="AC79" s="132">
        <f t="shared" si="24"/>
        <v>0</v>
      </c>
      <c r="AD79" s="132">
        <f t="shared" si="25"/>
        <v>0.30419580419580422</v>
      </c>
      <c r="AE79" s="132">
        <f t="shared" si="26"/>
        <v>0.26923076923076922</v>
      </c>
      <c r="AF79" s="132">
        <f t="shared" si="27"/>
        <v>0.22902097902097901</v>
      </c>
      <c r="AG79" s="132">
        <f t="shared" si="28"/>
        <v>7.5174825174825169E-2</v>
      </c>
      <c r="AH79" s="132">
        <f t="shared" si="29"/>
        <v>0.12237762237762238</v>
      </c>
    </row>
    <row r="80" spans="2:34" ht="13.5" customHeight="1" thickTop="1">
      <c r="B80" s="309" t="s">
        <v>0</v>
      </c>
      <c r="C80" s="310"/>
      <c r="D80" s="225">
        <f>年齢階層別レセプト件数!C4</f>
        <v>468</v>
      </c>
      <c r="E80" s="226">
        <f>年齢階層別レセプト件数!D4</f>
        <v>2559</v>
      </c>
      <c r="F80" s="203">
        <f>年齢階層別レセプト件数!E4</f>
        <v>3027</v>
      </c>
      <c r="G80" s="225">
        <f>年齢階層別レセプト件数!C5</f>
        <v>940</v>
      </c>
      <c r="H80" s="226">
        <f>年齢階層別レセプト件数!D5</f>
        <v>5564</v>
      </c>
      <c r="I80" s="203">
        <f>年齢階層別レセプト件数!E5</f>
        <v>6504</v>
      </c>
      <c r="J80" s="225">
        <f>年齢階層別レセプト件数!C6</f>
        <v>16742</v>
      </c>
      <c r="K80" s="226">
        <f>年齢階層別レセプト件数!D6</f>
        <v>114436</v>
      </c>
      <c r="L80" s="203">
        <f>年齢階層別レセプト件数!E6</f>
        <v>131178</v>
      </c>
      <c r="M80" s="225">
        <f>年齢階層別レセプト件数!C7</f>
        <v>10390</v>
      </c>
      <c r="N80" s="226">
        <f>年齢階層別レセプト件数!D7</f>
        <v>128951</v>
      </c>
      <c r="O80" s="203">
        <f>年齢階層別レセプト件数!E7</f>
        <v>139341</v>
      </c>
      <c r="P80" s="225">
        <f>年齢階層別レセプト件数!C8</f>
        <v>4499</v>
      </c>
      <c r="Q80" s="226">
        <f>年齢階層別レセプト件数!D8</f>
        <v>116532</v>
      </c>
      <c r="R80" s="203">
        <f>年齢階層別レセプト件数!E8</f>
        <v>121031</v>
      </c>
      <c r="S80" s="225">
        <f>年齢階層別レセプト件数!C9</f>
        <v>950</v>
      </c>
      <c r="T80" s="226">
        <f>年齢階層別レセプト件数!D9</f>
        <v>68010</v>
      </c>
      <c r="U80" s="203">
        <f>年齢階層別レセプト件数!E9</f>
        <v>68960</v>
      </c>
      <c r="V80" s="225">
        <f>年齢階層別レセプト件数!C10</f>
        <v>161</v>
      </c>
      <c r="W80" s="226">
        <f>年齢階層別レセプト件数!D10</f>
        <v>26859</v>
      </c>
      <c r="X80" s="203">
        <f>年齢階層別レセプト件数!E10</f>
        <v>27020</v>
      </c>
      <c r="Y80" s="225">
        <f>年齢階層別レセプト件数!C11</f>
        <v>34150</v>
      </c>
      <c r="Z80" s="226">
        <f>年齢階層別レセプト件数!D11</f>
        <v>462911</v>
      </c>
      <c r="AA80" s="203">
        <f>年齢階層別レセプト件数!E11</f>
        <v>497061</v>
      </c>
      <c r="AB80" s="133">
        <f>IFERROR(F80/$AA80,0)</f>
        <v>6.089795819828955E-3</v>
      </c>
      <c r="AC80" s="133">
        <f>IFERROR(I80/$AA80,0)</f>
        <v>1.3084913119315335E-2</v>
      </c>
      <c r="AD80" s="133">
        <f>IFERROR(L80/$AA80,0)</f>
        <v>0.26390724679667082</v>
      </c>
      <c r="AE80" s="133">
        <f>IFERROR(O80/$AA80,0)</f>
        <v>0.28032977843765655</v>
      </c>
      <c r="AF80" s="133">
        <f>IFERROR(R80/$AA80,0)</f>
        <v>0.24349325334315103</v>
      </c>
      <c r="AG80" s="133">
        <f>IFERROR(U80/$AA80,0)</f>
        <v>0.13873548719372472</v>
      </c>
      <c r="AH80" s="133">
        <f>IFERROR(X80/$AA80,0)</f>
        <v>5.4359525289652579E-2</v>
      </c>
    </row>
  </sheetData>
  <mergeCells count="20">
    <mergeCell ref="M4:O4"/>
    <mergeCell ref="P4:R4"/>
    <mergeCell ref="S4:U4"/>
    <mergeCell ref="Y4:AA4"/>
    <mergeCell ref="B80:C80"/>
    <mergeCell ref="V4:X4"/>
    <mergeCell ref="AB4:AB5"/>
    <mergeCell ref="B3:B5"/>
    <mergeCell ref="C3:C5"/>
    <mergeCell ref="D3:AA3"/>
    <mergeCell ref="AB3:AH3"/>
    <mergeCell ref="D4:F4"/>
    <mergeCell ref="G4:I4"/>
    <mergeCell ref="AF4:AF5"/>
    <mergeCell ref="AG4:AG5"/>
    <mergeCell ref="AH4:AH5"/>
    <mergeCell ref="AD4:AD5"/>
    <mergeCell ref="AE4:AE5"/>
    <mergeCell ref="AC4:AC5"/>
    <mergeCell ref="J4:L4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3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6" style="6" customWidth="1"/>
    <col min="3" max="3" width="5.625" style="6" customWidth="1"/>
    <col min="4" max="4" width="22" style="6" customWidth="1"/>
    <col min="5" max="5" width="28.5" style="6" customWidth="1"/>
    <col min="6" max="6" width="8.25" style="26" customWidth="1"/>
    <col min="7" max="9" width="9.75" style="6" customWidth="1"/>
    <col min="10" max="10" width="10.625" style="6" customWidth="1"/>
    <col min="11" max="11" width="12.125" style="6" customWidth="1"/>
    <col min="12" max="16384" width="9" style="6"/>
  </cols>
  <sheetData>
    <row r="1" spans="1:11" ht="16.5" customHeight="1">
      <c r="A1" s="100" t="s">
        <v>372</v>
      </c>
      <c r="B1" s="101"/>
      <c r="C1" s="102"/>
      <c r="D1" s="102"/>
      <c r="E1" s="102"/>
      <c r="F1" s="102"/>
      <c r="G1" s="102"/>
      <c r="H1" s="102"/>
      <c r="I1" s="102"/>
      <c r="J1" s="102"/>
    </row>
    <row r="2" spans="1:11" ht="16.5" customHeight="1">
      <c r="A2" s="100" t="s">
        <v>356</v>
      </c>
      <c r="B2" s="100"/>
      <c r="C2" s="4"/>
      <c r="D2" s="4"/>
      <c r="E2" s="4"/>
      <c r="F2" s="4"/>
      <c r="G2" s="4"/>
      <c r="H2" s="4"/>
      <c r="I2" s="4"/>
      <c r="J2" s="4"/>
    </row>
    <row r="3" spans="1:11" ht="21" customHeight="1">
      <c r="A3" s="100"/>
      <c r="B3" s="320" t="s">
        <v>404</v>
      </c>
      <c r="C3" s="320"/>
      <c r="D3" s="320"/>
      <c r="E3" s="204">
        <f>地区別_患者数!$AM$14</f>
        <v>1252666</v>
      </c>
      <c r="F3" s="4"/>
      <c r="G3" s="4"/>
      <c r="H3" s="4"/>
      <c r="I3" s="4"/>
      <c r="J3" s="4"/>
    </row>
    <row r="4" spans="1:11" ht="16.5" customHeight="1">
      <c r="A4" s="100"/>
      <c r="B4" s="100"/>
      <c r="C4" s="4"/>
      <c r="D4" s="4"/>
      <c r="E4" s="4"/>
      <c r="F4" s="4"/>
      <c r="G4" s="4"/>
      <c r="H4" s="4"/>
      <c r="I4" s="4"/>
      <c r="J4" s="4"/>
    </row>
    <row r="5" spans="1:11" s="67" customFormat="1" ht="22.5" customHeight="1">
      <c r="A5" s="103"/>
      <c r="B5" s="325" t="s">
        <v>109</v>
      </c>
      <c r="C5" s="326" t="s">
        <v>689</v>
      </c>
      <c r="D5" s="327"/>
      <c r="E5" s="330" t="s">
        <v>708</v>
      </c>
      <c r="F5" s="330" t="s">
        <v>707</v>
      </c>
      <c r="G5" s="331" t="s">
        <v>690</v>
      </c>
      <c r="H5" s="332"/>
      <c r="I5" s="333"/>
      <c r="J5" s="323" t="s">
        <v>691</v>
      </c>
      <c r="K5" s="321" t="s">
        <v>408</v>
      </c>
    </row>
    <row r="6" spans="1:11" s="67" customFormat="1" ht="22.5" customHeight="1">
      <c r="A6" s="103"/>
      <c r="B6" s="325"/>
      <c r="C6" s="328"/>
      <c r="D6" s="329"/>
      <c r="E6" s="325"/>
      <c r="F6" s="325"/>
      <c r="G6" s="104" t="s">
        <v>110</v>
      </c>
      <c r="H6" s="105" t="s">
        <v>111</v>
      </c>
      <c r="I6" s="106" t="s">
        <v>112</v>
      </c>
      <c r="J6" s="324"/>
      <c r="K6" s="322"/>
    </row>
    <row r="7" spans="1:11" s="68" customFormat="1" ht="37.5" customHeight="1">
      <c r="B7" s="69">
        <v>1</v>
      </c>
      <c r="C7" s="134" t="s">
        <v>410</v>
      </c>
      <c r="D7" s="229" t="s">
        <v>411</v>
      </c>
      <c r="E7" s="229" t="s">
        <v>412</v>
      </c>
      <c r="F7" s="135">
        <v>1</v>
      </c>
      <c r="G7" s="136">
        <v>6094370</v>
      </c>
      <c r="H7" s="137">
        <v>0</v>
      </c>
      <c r="I7" s="135">
        <v>6094370</v>
      </c>
      <c r="J7" s="135">
        <v>6094370</v>
      </c>
      <c r="K7" s="205">
        <f>IFERROR(F7/$E$3,0)</f>
        <v>7.982973913237846E-7</v>
      </c>
    </row>
    <row r="8" spans="1:11" s="68" customFormat="1" ht="37.5" customHeight="1">
      <c r="B8" s="69">
        <v>2</v>
      </c>
      <c r="C8" s="134" t="s">
        <v>161</v>
      </c>
      <c r="D8" s="229" t="s">
        <v>1001</v>
      </c>
      <c r="E8" s="229" t="s">
        <v>421</v>
      </c>
      <c r="F8" s="135">
        <v>5</v>
      </c>
      <c r="G8" s="136">
        <v>28222110</v>
      </c>
      <c r="H8" s="137">
        <v>2085780</v>
      </c>
      <c r="I8" s="135">
        <v>30307890</v>
      </c>
      <c r="J8" s="135">
        <v>6061578</v>
      </c>
      <c r="K8" s="205">
        <f t="shared" ref="K8:K26" si="0">IFERROR(F8/$E$3,0)</f>
        <v>3.9914869566189231E-6</v>
      </c>
    </row>
    <row r="9" spans="1:11" s="68" customFormat="1" ht="37.5" customHeight="1">
      <c r="B9" s="69">
        <v>3</v>
      </c>
      <c r="C9" s="134" t="s">
        <v>150</v>
      </c>
      <c r="D9" s="229" t="s">
        <v>171</v>
      </c>
      <c r="E9" s="229" t="s">
        <v>1005</v>
      </c>
      <c r="F9" s="135">
        <v>6809</v>
      </c>
      <c r="G9" s="136">
        <v>21160281050</v>
      </c>
      <c r="H9" s="137">
        <v>19992318740</v>
      </c>
      <c r="I9" s="135">
        <v>41152599790</v>
      </c>
      <c r="J9" s="135">
        <v>6043853.6921721203</v>
      </c>
      <c r="K9" s="205">
        <f t="shared" si="0"/>
        <v>5.4356069375236498E-3</v>
      </c>
    </row>
    <row r="10" spans="1:11" s="68" customFormat="1" ht="37.5" customHeight="1">
      <c r="B10" s="69">
        <v>4</v>
      </c>
      <c r="C10" s="134" t="s">
        <v>151</v>
      </c>
      <c r="D10" s="229" t="s">
        <v>162</v>
      </c>
      <c r="E10" s="229" t="s">
        <v>416</v>
      </c>
      <c r="F10" s="135">
        <v>502</v>
      </c>
      <c r="G10" s="136">
        <v>2855564560</v>
      </c>
      <c r="H10" s="137">
        <v>96157470</v>
      </c>
      <c r="I10" s="135">
        <v>2951722030</v>
      </c>
      <c r="J10" s="135">
        <v>5879924.3625498004</v>
      </c>
      <c r="K10" s="205">
        <f t="shared" si="0"/>
        <v>4.0074529044453988E-4</v>
      </c>
    </row>
    <row r="11" spans="1:11" s="68" customFormat="1" ht="37.5" customHeight="1">
      <c r="B11" s="69">
        <v>5</v>
      </c>
      <c r="C11" s="134" t="s">
        <v>163</v>
      </c>
      <c r="D11" s="229" t="s">
        <v>173</v>
      </c>
      <c r="E11" s="229" t="s">
        <v>415</v>
      </c>
      <c r="F11" s="135">
        <v>531</v>
      </c>
      <c r="G11" s="136">
        <v>1644171630</v>
      </c>
      <c r="H11" s="137">
        <v>1132648260</v>
      </c>
      <c r="I11" s="135">
        <v>2776819890</v>
      </c>
      <c r="J11" s="135">
        <v>5229415.9887005603</v>
      </c>
      <c r="K11" s="205">
        <f t="shared" si="0"/>
        <v>4.2389591479292965E-4</v>
      </c>
    </row>
    <row r="12" spans="1:11" s="68" customFormat="1" ht="37.5" customHeight="1">
      <c r="B12" s="69">
        <v>6</v>
      </c>
      <c r="C12" s="134" t="s">
        <v>152</v>
      </c>
      <c r="D12" s="229" t="s">
        <v>172</v>
      </c>
      <c r="E12" s="229" t="s">
        <v>685</v>
      </c>
      <c r="F12" s="135">
        <v>176</v>
      </c>
      <c r="G12" s="136">
        <v>850424080</v>
      </c>
      <c r="H12" s="137">
        <v>34101080</v>
      </c>
      <c r="I12" s="135">
        <v>884525160</v>
      </c>
      <c r="J12" s="135">
        <v>5025711.1363636404</v>
      </c>
      <c r="K12" s="205">
        <f t="shared" si="0"/>
        <v>1.4050034087298609E-4</v>
      </c>
    </row>
    <row r="13" spans="1:11" s="68" customFormat="1" ht="37.5" customHeight="1">
      <c r="B13" s="69">
        <v>7</v>
      </c>
      <c r="C13" s="134" t="s">
        <v>153</v>
      </c>
      <c r="D13" s="229" t="s">
        <v>177</v>
      </c>
      <c r="E13" s="229" t="s">
        <v>711</v>
      </c>
      <c r="F13" s="135">
        <v>12</v>
      </c>
      <c r="G13" s="136">
        <v>57401100</v>
      </c>
      <c r="H13" s="137">
        <v>252520</v>
      </c>
      <c r="I13" s="135">
        <v>57653620</v>
      </c>
      <c r="J13" s="135">
        <v>4804468.3333333302</v>
      </c>
      <c r="K13" s="205">
        <f t="shared" si="0"/>
        <v>9.5795686958854148E-6</v>
      </c>
    </row>
    <row r="14" spans="1:11" s="68" customFormat="1" ht="37.5" customHeight="1">
      <c r="B14" s="69">
        <v>8</v>
      </c>
      <c r="C14" s="134" t="s">
        <v>166</v>
      </c>
      <c r="D14" s="229" t="s">
        <v>176</v>
      </c>
      <c r="E14" s="229" t="s">
        <v>677</v>
      </c>
      <c r="F14" s="135">
        <v>1330</v>
      </c>
      <c r="G14" s="136">
        <v>4622246990</v>
      </c>
      <c r="H14" s="137">
        <v>1729921460</v>
      </c>
      <c r="I14" s="135">
        <v>6352168450</v>
      </c>
      <c r="J14" s="135">
        <v>4776066.5037594</v>
      </c>
      <c r="K14" s="205">
        <f t="shared" si="0"/>
        <v>1.0617355304606336E-3</v>
      </c>
    </row>
    <row r="15" spans="1:11" s="68" customFormat="1" ht="37.5" customHeight="1">
      <c r="B15" s="69">
        <v>9</v>
      </c>
      <c r="C15" s="134" t="s">
        <v>244</v>
      </c>
      <c r="D15" s="229" t="s">
        <v>245</v>
      </c>
      <c r="E15" s="229" t="s">
        <v>712</v>
      </c>
      <c r="F15" s="135">
        <v>2595</v>
      </c>
      <c r="G15" s="136">
        <v>11127447130</v>
      </c>
      <c r="H15" s="137">
        <v>629542010</v>
      </c>
      <c r="I15" s="135">
        <v>11756989140</v>
      </c>
      <c r="J15" s="135">
        <v>4530631.6531791901</v>
      </c>
      <c r="K15" s="205">
        <f t="shared" si="0"/>
        <v>2.0715817304852212E-3</v>
      </c>
    </row>
    <row r="16" spans="1:11" s="68" customFormat="1" ht="37.5" customHeight="1">
      <c r="B16" s="69">
        <v>10</v>
      </c>
      <c r="C16" s="134" t="s">
        <v>169</v>
      </c>
      <c r="D16" s="229" t="s">
        <v>180</v>
      </c>
      <c r="E16" s="229" t="s">
        <v>713</v>
      </c>
      <c r="F16" s="135">
        <v>505</v>
      </c>
      <c r="G16" s="136">
        <v>2086894470</v>
      </c>
      <c r="H16" s="137">
        <v>169238310</v>
      </c>
      <c r="I16" s="135">
        <v>2256132780</v>
      </c>
      <c r="J16" s="135">
        <v>4467589.6633663401</v>
      </c>
      <c r="K16" s="205">
        <f t="shared" si="0"/>
        <v>4.0314018261851126E-4</v>
      </c>
    </row>
    <row r="17" spans="2:11" s="68" customFormat="1" ht="37.5" customHeight="1">
      <c r="B17" s="69">
        <v>11</v>
      </c>
      <c r="C17" s="134" t="s">
        <v>223</v>
      </c>
      <c r="D17" s="229" t="s">
        <v>224</v>
      </c>
      <c r="E17" s="229" t="s">
        <v>714</v>
      </c>
      <c r="F17" s="135">
        <v>2724</v>
      </c>
      <c r="G17" s="136">
        <v>10533728080</v>
      </c>
      <c r="H17" s="137">
        <v>1454127510</v>
      </c>
      <c r="I17" s="135">
        <v>11987855590</v>
      </c>
      <c r="J17" s="135">
        <v>4400828.0433186498</v>
      </c>
      <c r="K17" s="205">
        <f t="shared" si="0"/>
        <v>2.1745620939659892E-3</v>
      </c>
    </row>
    <row r="18" spans="2:11" s="68" customFormat="1" ht="37.5" customHeight="1">
      <c r="B18" s="69">
        <v>12</v>
      </c>
      <c r="C18" s="134" t="s">
        <v>219</v>
      </c>
      <c r="D18" s="229" t="s">
        <v>220</v>
      </c>
      <c r="E18" s="229" t="s">
        <v>715</v>
      </c>
      <c r="F18" s="135">
        <v>306</v>
      </c>
      <c r="G18" s="136">
        <v>1272468520</v>
      </c>
      <c r="H18" s="137">
        <v>70441370</v>
      </c>
      <c r="I18" s="135">
        <v>1342909890</v>
      </c>
      <c r="J18" s="135">
        <v>4388594.4117647102</v>
      </c>
      <c r="K18" s="205">
        <f t="shared" si="0"/>
        <v>2.4427900174507812E-4</v>
      </c>
    </row>
    <row r="19" spans="2:11" s="68" customFormat="1" ht="37.5" customHeight="1">
      <c r="B19" s="69">
        <v>13</v>
      </c>
      <c r="C19" s="134" t="s">
        <v>259</v>
      </c>
      <c r="D19" s="229" t="s">
        <v>998</v>
      </c>
      <c r="E19" s="229" t="s">
        <v>716</v>
      </c>
      <c r="F19" s="135">
        <v>5161</v>
      </c>
      <c r="G19" s="136">
        <v>10918067410</v>
      </c>
      <c r="H19" s="137">
        <v>10977123670</v>
      </c>
      <c r="I19" s="135">
        <v>21895191080</v>
      </c>
      <c r="J19" s="135">
        <v>4242431.9085448598</v>
      </c>
      <c r="K19" s="205">
        <f t="shared" si="0"/>
        <v>4.1200128366220522E-3</v>
      </c>
    </row>
    <row r="20" spans="2:11" s="68" customFormat="1" ht="37.5" customHeight="1">
      <c r="B20" s="69">
        <v>14</v>
      </c>
      <c r="C20" s="134" t="s">
        <v>189</v>
      </c>
      <c r="D20" s="229" t="s">
        <v>190</v>
      </c>
      <c r="E20" s="229" t="s">
        <v>717</v>
      </c>
      <c r="F20" s="135">
        <v>1189</v>
      </c>
      <c r="G20" s="136">
        <v>4854547380</v>
      </c>
      <c r="H20" s="137">
        <v>172804220</v>
      </c>
      <c r="I20" s="135">
        <v>5027351600</v>
      </c>
      <c r="J20" s="135">
        <v>4228218.3347350704</v>
      </c>
      <c r="K20" s="205">
        <f t="shared" si="0"/>
        <v>9.4917559828397989E-4</v>
      </c>
    </row>
    <row r="21" spans="2:11" s="68" customFormat="1" ht="37.5" customHeight="1">
      <c r="B21" s="69">
        <v>15</v>
      </c>
      <c r="C21" s="134" t="s">
        <v>250</v>
      </c>
      <c r="D21" s="229" t="s">
        <v>251</v>
      </c>
      <c r="E21" s="229" t="s">
        <v>718</v>
      </c>
      <c r="F21" s="135">
        <v>715</v>
      </c>
      <c r="G21" s="136">
        <v>581060670</v>
      </c>
      <c r="H21" s="137">
        <v>2373970600</v>
      </c>
      <c r="I21" s="135">
        <v>2955031270</v>
      </c>
      <c r="J21" s="135">
        <v>4132910.86713287</v>
      </c>
      <c r="K21" s="205">
        <f t="shared" si="0"/>
        <v>5.7078263479650598E-4</v>
      </c>
    </row>
    <row r="22" spans="2:11" s="68" customFormat="1" ht="37.5" customHeight="1">
      <c r="B22" s="69">
        <v>16</v>
      </c>
      <c r="C22" s="134" t="s">
        <v>168</v>
      </c>
      <c r="D22" s="229" t="s">
        <v>179</v>
      </c>
      <c r="E22" s="229" t="s">
        <v>719</v>
      </c>
      <c r="F22" s="135">
        <v>79</v>
      </c>
      <c r="G22" s="136">
        <v>267806260</v>
      </c>
      <c r="H22" s="137">
        <v>41302910</v>
      </c>
      <c r="I22" s="135">
        <v>309109170</v>
      </c>
      <c r="J22" s="135">
        <v>3912774.3037974699</v>
      </c>
      <c r="K22" s="205">
        <f t="shared" si="0"/>
        <v>6.3065493914578989E-5</v>
      </c>
    </row>
    <row r="23" spans="2:11" s="68" customFormat="1" ht="37.5" customHeight="1">
      <c r="B23" s="69">
        <v>17</v>
      </c>
      <c r="C23" s="134" t="s">
        <v>257</v>
      </c>
      <c r="D23" s="229" t="s">
        <v>258</v>
      </c>
      <c r="E23" s="229" t="s">
        <v>720</v>
      </c>
      <c r="F23" s="135">
        <v>1201</v>
      </c>
      <c r="G23" s="136">
        <v>3907225780</v>
      </c>
      <c r="H23" s="137">
        <v>781996600</v>
      </c>
      <c r="I23" s="135">
        <v>4689222380</v>
      </c>
      <c r="J23" s="135">
        <v>3904431.6236469601</v>
      </c>
      <c r="K23" s="205">
        <f t="shared" si="0"/>
        <v>9.5875516697986531E-4</v>
      </c>
    </row>
    <row r="24" spans="2:11" s="68" customFormat="1" ht="37.5" customHeight="1">
      <c r="B24" s="69">
        <v>18</v>
      </c>
      <c r="C24" s="134" t="s">
        <v>260</v>
      </c>
      <c r="D24" s="229" t="s">
        <v>261</v>
      </c>
      <c r="E24" s="229" t="s">
        <v>721</v>
      </c>
      <c r="F24" s="135">
        <v>2164</v>
      </c>
      <c r="G24" s="136">
        <v>6980774440</v>
      </c>
      <c r="H24" s="137">
        <v>1378519300</v>
      </c>
      <c r="I24" s="135">
        <v>8359293740</v>
      </c>
      <c r="J24" s="135">
        <v>3862889.8983364101</v>
      </c>
      <c r="K24" s="205">
        <f t="shared" si="0"/>
        <v>1.7275155548246699E-3</v>
      </c>
    </row>
    <row r="25" spans="2:11" s="68" customFormat="1" ht="37.5" customHeight="1">
      <c r="B25" s="69">
        <v>19</v>
      </c>
      <c r="C25" s="134" t="s">
        <v>210</v>
      </c>
      <c r="D25" s="229" t="s">
        <v>211</v>
      </c>
      <c r="E25" s="229" t="s">
        <v>722</v>
      </c>
      <c r="F25" s="135">
        <v>55</v>
      </c>
      <c r="G25" s="136">
        <v>170659990</v>
      </c>
      <c r="H25" s="137">
        <v>41189410</v>
      </c>
      <c r="I25" s="135">
        <v>211849400</v>
      </c>
      <c r="J25" s="135">
        <v>3851807.2727272701</v>
      </c>
      <c r="K25" s="205">
        <f t="shared" si="0"/>
        <v>4.3906356522808152E-5</v>
      </c>
    </row>
    <row r="26" spans="2:11" s="68" customFormat="1" ht="37.5" customHeight="1">
      <c r="B26" s="69">
        <v>20</v>
      </c>
      <c r="C26" s="134" t="s">
        <v>233</v>
      </c>
      <c r="D26" s="229" t="s">
        <v>234</v>
      </c>
      <c r="E26" s="229" t="s">
        <v>723</v>
      </c>
      <c r="F26" s="135">
        <v>934</v>
      </c>
      <c r="G26" s="136">
        <v>2239246660</v>
      </c>
      <c r="H26" s="137">
        <v>1331829890</v>
      </c>
      <c r="I26" s="135">
        <v>3571076550</v>
      </c>
      <c r="J26" s="135">
        <v>3823422.4304068498</v>
      </c>
      <c r="K26" s="205">
        <f t="shared" si="0"/>
        <v>7.456097634964148E-4</v>
      </c>
    </row>
    <row r="27" spans="2:11" ht="13.5" customHeight="1">
      <c r="B27" s="23" t="s">
        <v>386</v>
      </c>
      <c r="C27" s="65"/>
      <c r="D27" s="65"/>
      <c r="E27" s="65"/>
      <c r="F27" s="65"/>
      <c r="G27" s="65"/>
    </row>
    <row r="28" spans="2:11" ht="13.5" customHeight="1">
      <c r="B28" s="54" t="s">
        <v>335</v>
      </c>
      <c r="F28" s="6"/>
    </row>
    <row r="29" spans="2:11" ht="13.5" customHeight="1">
      <c r="B29" s="70" t="s">
        <v>139</v>
      </c>
      <c r="E29" s="26"/>
      <c r="F29" s="6"/>
    </row>
    <row r="30" spans="2:11" ht="13.5" customHeight="1">
      <c r="B30" s="70" t="s">
        <v>358</v>
      </c>
      <c r="E30" s="26"/>
      <c r="F30" s="6"/>
    </row>
    <row r="31" spans="2:11" ht="13.5" customHeight="1">
      <c r="B31" s="70" t="s">
        <v>700</v>
      </c>
      <c r="E31" s="26"/>
      <c r="F31" s="6"/>
    </row>
    <row r="32" spans="2:11">
      <c r="B32" s="70" t="s">
        <v>140</v>
      </c>
      <c r="E32" s="26"/>
      <c r="F32" s="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47244094488188981" right="0.35433070866141736" top="0.74803149606299213" bottom="0.74803149606299213" header="0.31496062992125984" footer="0.31496062992125984"/>
  <pageSetup paperSize="9" scale="68" orientation="portrait" r:id="rId1"/>
  <headerFooter>
    <oddHeader>&amp;R&amp;"ＭＳ 明朝,標準"&amp;12 2-2.高額レセプトの件数及び医療費</oddHeader>
  </headerFooter>
  <ignoredErrors>
    <ignoredError sqref="C7:J7 C26:D26 C8 F8:J8 C9:D9 F9:J9 C10:D10 F10:J10 C11:D11 F11:J11 C12:D12 F12:J12 C13:D13 F13:J13 C14:D14 F14:J14 C15:D15 F15:J15 C16:D16 F16:J16 C17:D17 F17:J17 C18:D18 F18:J18 C19 F19:J19 C20:D20 F20:J20 C21:D21 F21:J21 C22:D22 F22:J22 C23:D23 F23:J23 C24:D24 F24:J24 C25:D25 F25:J25 F26:J26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55"/>
  <sheetViews>
    <sheetView showGridLines="0" zoomScaleNormal="100" zoomScaleSheetLayoutView="100" workbookViewId="0"/>
  </sheetViews>
  <sheetFormatPr defaultColWidth="9" defaultRowHeight="29.25" customHeight="1"/>
  <cols>
    <col min="1" max="1" width="4.625" style="1" customWidth="1"/>
    <col min="2" max="2" width="3.375" style="3" customWidth="1"/>
    <col min="3" max="3" width="12.625" style="3" customWidth="1"/>
    <col min="4" max="4" width="9.75" style="3" customWidth="1"/>
    <col min="5" max="5" width="6" style="1" customWidth="1"/>
    <col min="6" max="6" width="18.625" style="1" customWidth="1"/>
    <col min="7" max="7" width="37.375" style="1" customWidth="1"/>
    <col min="8" max="8" width="8.25" style="1" customWidth="1"/>
    <col min="9" max="12" width="9.75" style="1" customWidth="1"/>
    <col min="13" max="13" width="10.25" style="1" customWidth="1"/>
    <col min="14" max="14" width="9" style="1"/>
    <col min="15" max="15" width="9" style="3"/>
    <col min="16" max="16" width="16.5" style="1" customWidth="1"/>
    <col min="17" max="17" width="15.5" style="1" bestFit="1" customWidth="1"/>
    <col min="18" max="18" width="16.5" style="1" customWidth="1"/>
    <col min="19" max="16384" width="9" style="1"/>
  </cols>
  <sheetData>
    <row r="1" spans="1:20" ht="16.5" customHeight="1">
      <c r="A1" s="100" t="s">
        <v>374</v>
      </c>
      <c r="B1" s="100"/>
      <c r="C1" s="100"/>
      <c r="D1" s="100"/>
      <c r="E1" s="4"/>
      <c r="F1" s="4"/>
      <c r="G1" s="4"/>
      <c r="H1" s="4"/>
      <c r="I1" s="4"/>
      <c r="J1" s="4"/>
      <c r="K1" s="4"/>
      <c r="L1" s="4"/>
    </row>
    <row r="2" spans="1:20" ht="16.5" customHeight="1">
      <c r="A2" s="8" t="s">
        <v>359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0" ht="24.95" customHeight="1">
      <c r="A3" s="8"/>
      <c r="B3" s="341"/>
      <c r="C3" s="325" t="s">
        <v>114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  <c r="Q3" s="6"/>
    </row>
    <row r="4" spans="1:20" ht="24.95" customHeight="1" thickBot="1">
      <c r="A4" s="8"/>
      <c r="B4" s="342"/>
      <c r="C4" s="340"/>
      <c r="D4" s="342"/>
      <c r="E4" s="340"/>
      <c r="F4" s="340"/>
      <c r="G4" s="340"/>
      <c r="H4" s="340"/>
      <c r="I4" s="107" t="s">
        <v>110</v>
      </c>
      <c r="J4" s="108" t="s">
        <v>111</v>
      </c>
      <c r="K4" s="109" t="s">
        <v>112</v>
      </c>
      <c r="L4" s="340"/>
      <c r="M4" s="353"/>
      <c r="P4" s="69" t="s">
        <v>114</v>
      </c>
      <c r="Q4" s="179" t="s">
        <v>404</v>
      </c>
      <c r="R4" s="180"/>
    </row>
    <row r="5" spans="1:20" ht="28.9" customHeight="1">
      <c r="A5" s="6"/>
      <c r="B5" s="343">
        <v>1</v>
      </c>
      <c r="C5" s="346" t="s">
        <v>142</v>
      </c>
      <c r="D5" s="349">
        <f>Q5</f>
        <v>146860</v>
      </c>
      <c r="E5" s="88" t="str">
        <f>'高額レセ疾病傾向(患者一人当たり医療費順)'!$C$7</f>
        <v>0802</v>
      </c>
      <c r="F5" s="230" t="str">
        <f>'高額レセ疾病傾向(患者一人当たり医療費順)'!$D$7</f>
        <v>その他の外耳疾患</v>
      </c>
      <c r="G5" s="230" t="s">
        <v>710</v>
      </c>
      <c r="H5" s="138" t="s">
        <v>710</v>
      </c>
      <c r="I5" s="139" t="s">
        <v>709</v>
      </c>
      <c r="J5" s="140" t="s">
        <v>709</v>
      </c>
      <c r="K5" s="71" t="s">
        <v>709</v>
      </c>
      <c r="L5" s="181" t="str">
        <f>IFERROR(K5/H5,"-")</f>
        <v>-</v>
      </c>
      <c r="M5" s="188" t="str">
        <f>IFERROR(H5/$Q$5,"-")</f>
        <v>-</v>
      </c>
      <c r="P5" s="49" t="s">
        <v>395</v>
      </c>
      <c r="Q5" s="214">
        <f>地区別_患者数!$AM6</f>
        <v>146860</v>
      </c>
      <c r="R5" s="3"/>
      <c r="S5" s="3"/>
      <c r="T5" s="3"/>
    </row>
    <row r="6" spans="1:20" ht="28.9" customHeight="1">
      <c r="A6" s="6"/>
      <c r="B6" s="344"/>
      <c r="C6" s="347"/>
      <c r="D6" s="350"/>
      <c r="E6" s="80" t="str">
        <f>'高額レセ疾病傾向(患者一人当たり医療費順)'!$C$8</f>
        <v>0506</v>
      </c>
      <c r="F6" s="231" t="str">
        <f>'高額レセ疾病傾向(患者一人当たり医療費順)'!$D$8</f>
        <v>知的障害&lt;精神遅滞&gt;</v>
      </c>
      <c r="G6" s="231" t="s">
        <v>710</v>
      </c>
      <c r="H6" s="81" t="s">
        <v>709</v>
      </c>
      <c r="I6" s="82" t="s">
        <v>709</v>
      </c>
      <c r="J6" s="83" t="s">
        <v>709</v>
      </c>
      <c r="K6" s="72" t="s">
        <v>709</v>
      </c>
      <c r="L6" s="182" t="str">
        <f t="shared" ref="L6:L49" si="0">IFERROR(K6/H6,"-")</f>
        <v>-</v>
      </c>
      <c r="M6" s="189" t="str">
        <f>IFERROR(H6/$Q$5,"-")</f>
        <v>-</v>
      </c>
      <c r="P6" s="49" t="s">
        <v>396</v>
      </c>
      <c r="Q6" s="214">
        <f>地区別_患者数!$AM7</f>
        <v>109325</v>
      </c>
      <c r="R6" s="3"/>
      <c r="S6" s="3"/>
      <c r="T6" s="3"/>
    </row>
    <row r="7" spans="1:20" ht="28.9" customHeight="1">
      <c r="A7" s="6"/>
      <c r="B7" s="344"/>
      <c r="C7" s="347"/>
      <c r="D7" s="350"/>
      <c r="E7" s="80" t="str">
        <f>'高額レセ疾病傾向(患者一人当たり医療費順)'!$C$9</f>
        <v>1402</v>
      </c>
      <c r="F7" s="231" t="str">
        <f>'高額レセ疾病傾向(患者一人当たり医療費順)'!$D$9</f>
        <v>腎不全</v>
      </c>
      <c r="G7" s="231" t="s">
        <v>413</v>
      </c>
      <c r="H7" s="81">
        <v>633</v>
      </c>
      <c r="I7" s="82">
        <v>1994640110</v>
      </c>
      <c r="J7" s="83">
        <v>1898585030</v>
      </c>
      <c r="K7" s="72">
        <f t="shared" ref="K7:K19" si="1">SUM(I7:J7)</f>
        <v>3893225140</v>
      </c>
      <c r="L7" s="182">
        <f t="shared" si="0"/>
        <v>6150434.6603475511</v>
      </c>
      <c r="M7" s="189">
        <f>IFERROR(H7/$Q$5,"-")</f>
        <v>4.3102274274819559E-3</v>
      </c>
      <c r="P7" s="49" t="s">
        <v>397</v>
      </c>
      <c r="Q7" s="214">
        <f>地区別_患者数!$AM8</f>
        <v>174606</v>
      </c>
      <c r="R7" s="3"/>
      <c r="S7" s="3"/>
      <c r="T7" s="3"/>
    </row>
    <row r="8" spans="1:20" ht="28.9" customHeight="1">
      <c r="A8" s="6"/>
      <c r="B8" s="344"/>
      <c r="C8" s="347"/>
      <c r="D8" s="350"/>
      <c r="E8" s="80" t="str">
        <f>'高額レセ疾病傾向(患者一人当たり医療費順)'!$C$10</f>
        <v>0904</v>
      </c>
      <c r="F8" s="231" t="str">
        <f>'高額レセ疾病傾向(患者一人当たり医療費順)'!$D$10</f>
        <v>くも膜下出血</v>
      </c>
      <c r="G8" s="231" t="s">
        <v>414</v>
      </c>
      <c r="H8" s="81">
        <v>66</v>
      </c>
      <c r="I8" s="82">
        <v>401473880</v>
      </c>
      <c r="J8" s="83">
        <v>14340380</v>
      </c>
      <c r="K8" s="72">
        <f t="shared" si="1"/>
        <v>415814260</v>
      </c>
      <c r="L8" s="182">
        <f t="shared" si="0"/>
        <v>6300216.0606060605</v>
      </c>
      <c r="M8" s="189">
        <f>IFERROR(H8/$Q$5,"-")</f>
        <v>4.4940759907394798E-4</v>
      </c>
      <c r="P8" s="49" t="s">
        <v>398</v>
      </c>
      <c r="Q8" s="214">
        <f>地区別_患者数!$AM9</f>
        <v>125135</v>
      </c>
      <c r="R8" s="3"/>
      <c r="S8" s="3"/>
      <c r="T8" s="3"/>
    </row>
    <row r="9" spans="1:20" ht="28.9" customHeight="1" thickBot="1">
      <c r="A9" s="6"/>
      <c r="B9" s="345"/>
      <c r="C9" s="348"/>
      <c r="D9" s="351"/>
      <c r="E9" s="84" t="str">
        <f>'高額レセ疾病傾向(患者一人当たり医療費順)'!$C$11</f>
        <v>0209</v>
      </c>
      <c r="F9" s="232" t="str">
        <f>'高額レセ疾病傾向(患者一人当たり医療費順)'!$D$11</f>
        <v>白血病</v>
      </c>
      <c r="G9" s="232" t="s">
        <v>415</v>
      </c>
      <c r="H9" s="85">
        <v>69</v>
      </c>
      <c r="I9" s="86">
        <v>219581470</v>
      </c>
      <c r="J9" s="87">
        <v>134378830</v>
      </c>
      <c r="K9" s="73">
        <f t="shared" si="1"/>
        <v>353960300</v>
      </c>
      <c r="L9" s="183">
        <f t="shared" si="0"/>
        <v>5129859.4202898555</v>
      </c>
      <c r="M9" s="190">
        <f>IFERROR(H9/$Q$5,"-")</f>
        <v>4.6983521721367287E-4</v>
      </c>
      <c r="P9" s="49" t="s">
        <v>399</v>
      </c>
      <c r="Q9" s="214">
        <f>地区別_患者数!$AM10</f>
        <v>100765</v>
      </c>
      <c r="R9" s="3"/>
      <c r="S9" s="3"/>
      <c r="T9" s="3"/>
    </row>
    <row r="10" spans="1:20" ht="28.9" customHeight="1">
      <c r="A10" s="6"/>
      <c r="B10" s="343">
        <v>2</v>
      </c>
      <c r="C10" s="347" t="s">
        <v>143</v>
      </c>
      <c r="D10" s="354">
        <f>Q6</f>
        <v>109325</v>
      </c>
      <c r="E10" s="266" t="str">
        <f>'高額レセ疾病傾向(患者一人当たり医療費順)'!$C$7</f>
        <v>0802</v>
      </c>
      <c r="F10" s="267" t="str">
        <f>'高額レセ疾病傾向(患者一人当たり医療費順)'!$D$7</f>
        <v>その他の外耳疾患</v>
      </c>
      <c r="G10" s="267" t="s">
        <v>710</v>
      </c>
      <c r="H10" s="268" t="s">
        <v>710</v>
      </c>
      <c r="I10" s="269" t="s">
        <v>709</v>
      </c>
      <c r="J10" s="270" t="s">
        <v>709</v>
      </c>
      <c r="K10" s="271" t="s">
        <v>709</v>
      </c>
      <c r="L10" s="272" t="str">
        <f t="shared" si="0"/>
        <v>-</v>
      </c>
      <c r="M10" s="273" t="str">
        <f>IFERROR(H10/$Q$6,"-")</f>
        <v>-</v>
      </c>
      <c r="P10" s="49" t="s">
        <v>400</v>
      </c>
      <c r="Q10" s="214">
        <f>地区別_患者数!$AM11</f>
        <v>125950</v>
      </c>
      <c r="R10" s="3"/>
      <c r="S10" s="3"/>
      <c r="T10" s="3"/>
    </row>
    <row r="11" spans="1:20" ht="28.9" customHeight="1">
      <c r="A11" s="6"/>
      <c r="B11" s="344"/>
      <c r="C11" s="347"/>
      <c r="D11" s="350"/>
      <c r="E11" s="80" t="str">
        <f>'高額レセ疾病傾向(患者一人当たり医療費順)'!$C$8</f>
        <v>0506</v>
      </c>
      <c r="F11" s="231" t="str">
        <f>'高額レセ疾病傾向(患者一人当たり医療費順)'!$D$8</f>
        <v>知的障害&lt;精神遅滞&gt;</v>
      </c>
      <c r="G11" s="231" t="s">
        <v>710</v>
      </c>
      <c r="H11" s="81" t="s">
        <v>710</v>
      </c>
      <c r="I11" s="82" t="s">
        <v>709</v>
      </c>
      <c r="J11" s="83" t="s">
        <v>709</v>
      </c>
      <c r="K11" s="72" t="s">
        <v>709</v>
      </c>
      <c r="L11" s="182" t="str">
        <f t="shared" si="0"/>
        <v>-</v>
      </c>
      <c r="M11" s="189" t="str">
        <f>IFERROR(H11/$Q$6,"-")</f>
        <v>-</v>
      </c>
      <c r="P11" s="49" t="s">
        <v>401</v>
      </c>
      <c r="Q11" s="214">
        <f>地区別_患者数!$AM12</f>
        <v>129240</v>
      </c>
      <c r="R11" s="3"/>
      <c r="S11" s="3"/>
      <c r="T11" s="3"/>
    </row>
    <row r="12" spans="1:20" ht="28.9" customHeight="1">
      <c r="A12" s="6"/>
      <c r="B12" s="344"/>
      <c r="C12" s="347"/>
      <c r="D12" s="350"/>
      <c r="E12" s="80" t="str">
        <f>'高額レセ疾病傾向(患者一人当たり医療費順)'!$C$9</f>
        <v>1402</v>
      </c>
      <c r="F12" s="231" t="str">
        <f>'高額レセ疾病傾向(患者一人当たり医療費順)'!$D$9</f>
        <v>腎不全</v>
      </c>
      <c r="G12" s="231" t="s">
        <v>413</v>
      </c>
      <c r="H12" s="81">
        <v>516</v>
      </c>
      <c r="I12" s="82">
        <v>1479661670</v>
      </c>
      <c r="J12" s="83">
        <v>1480632610</v>
      </c>
      <c r="K12" s="72">
        <f t="shared" si="1"/>
        <v>2960294280</v>
      </c>
      <c r="L12" s="182">
        <f t="shared" si="0"/>
        <v>5737004.4186046515</v>
      </c>
      <c r="M12" s="189">
        <f>IFERROR(H12/$Q$6,"-")</f>
        <v>4.7198719414589529E-3</v>
      </c>
      <c r="P12" s="49" t="s">
        <v>402</v>
      </c>
      <c r="Q12" s="214">
        <f>地区別_患者数!$AM13</f>
        <v>358409</v>
      </c>
      <c r="R12" s="3"/>
      <c r="S12" s="3"/>
      <c r="T12" s="3"/>
    </row>
    <row r="13" spans="1:20" ht="28.9" customHeight="1">
      <c r="A13" s="6"/>
      <c r="B13" s="344"/>
      <c r="C13" s="347"/>
      <c r="D13" s="350"/>
      <c r="E13" s="80" t="str">
        <f>'高額レセ疾病傾向(患者一人当たり医療費順)'!$C$10</f>
        <v>0904</v>
      </c>
      <c r="F13" s="231" t="str">
        <f>'高額レセ疾病傾向(患者一人当たり医療費順)'!$D$10</f>
        <v>くも膜下出血</v>
      </c>
      <c r="G13" s="231" t="s">
        <v>416</v>
      </c>
      <c r="H13" s="81">
        <v>37</v>
      </c>
      <c r="I13" s="82">
        <v>219955080</v>
      </c>
      <c r="J13" s="83">
        <v>7625370</v>
      </c>
      <c r="K13" s="72">
        <f>SUM(I13:J13)</f>
        <v>227580450</v>
      </c>
      <c r="L13" s="182">
        <f t="shared" si="0"/>
        <v>6150822.9729729732</v>
      </c>
      <c r="M13" s="189">
        <f>IFERROR(H13/$Q$6,"-")</f>
        <v>3.3844042991081638E-4</v>
      </c>
      <c r="P13" s="49" t="s">
        <v>403</v>
      </c>
      <c r="Q13" s="214">
        <f>地区別_患者数!$AM14</f>
        <v>1252666</v>
      </c>
      <c r="S13" s="3"/>
      <c r="T13" s="3"/>
    </row>
    <row r="14" spans="1:20" ht="28.9" customHeight="1" thickBot="1">
      <c r="A14" s="6"/>
      <c r="B14" s="345"/>
      <c r="C14" s="348"/>
      <c r="D14" s="351"/>
      <c r="E14" s="84" t="str">
        <f>'高額レセ疾病傾向(患者一人当たり医療費順)'!$C$11</f>
        <v>0209</v>
      </c>
      <c r="F14" s="232" t="str">
        <f>'高額レセ疾病傾向(患者一人当たり医療費順)'!$D$11</f>
        <v>白血病</v>
      </c>
      <c r="G14" s="232" t="s">
        <v>417</v>
      </c>
      <c r="H14" s="85">
        <v>42</v>
      </c>
      <c r="I14" s="86">
        <v>131846030</v>
      </c>
      <c r="J14" s="87">
        <v>78954600</v>
      </c>
      <c r="K14" s="73">
        <f>SUM(I14:J14)</f>
        <v>210800630</v>
      </c>
      <c r="L14" s="183">
        <f t="shared" si="0"/>
        <v>5019062.6190476194</v>
      </c>
      <c r="M14" s="190">
        <f>IFERROR(H14/$Q$6,"-")</f>
        <v>3.8417562314200778E-4</v>
      </c>
      <c r="S14" s="3"/>
      <c r="T14" s="3"/>
    </row>
    <row r="15" spans="1:20" ht="28.9" customHeight="1">
      <c r="A15" s="6"/>
      <c r="B15" s="343">
        <v>3</v>
      </c>
      <c r="C15" s="346" t="s">
        <v>144</v>
      </c>
      <c r="D15" s="349">
        <f>Q7</f>
        <v>174606</v>
      </c>
      <c r="E15" s="88" t="str">
        <f>'高額レセ疾病傾向(患者一人当たり医療費順)'!$C$7</f>
        <v>0802</v>
      </c>
      <c r="F15" s="230" t="str">
        <f>'高額レセ疾病傾向(患者一人当たり医療費順)'!$D$7</f>
        <v>その他の外耳疾患</v>
      </c>
      <c r="G15" s="230" t="s">
        <v>710</v>
      </c>
      <c r="H15" s="138" t="s">
        <v>710</v>
      </c>
      <c r="I15" s="139" t="s">
        <v>709</v>
      </c>
      <c r="J15" s="140" t="s">
        <v>709</v>
      </c>
      <c r="K15" s="71" t="s">
        <v>709</v>
      </c>
      <c r="L15" s="181" t="str">
        <f t="shared" si="0"/>
        <v>-</v>
      </c>
      <c r="M15" s="188" t="str">
        <f>IFERROR(H15/$Q$7,"-")</f>
        <v>-</v>
      </c>
      <c r="S15" s="3"/>
      <c r="T15" s="3"/>
    </row>
    <row r="16" spans="1:20" ht="28.9" customHeight="1">
      <c r="A16" s="6"/>
      <c r="B16" s="344"/>
      <c r="C16" s="347"/>
      <c r="D16" s="350"/>
      <c r="E16" s="80" t="str">
        <f>'高額レセ疾病傾向(患者一人当たり医療費順)'!$C$8</f>
        <v>0506</v>
      </c>
      <c r="F16" s="231" t="str">
        <f>'高額レセ疾病傾向(患者一人当たり医療費順)'!$D$8</f>
        <v>知的障害&lt;精神遅滞&gt;</v>
      </c>
      <c r="G16" s="231" t="s">
        <v>710</v>
      </c>
      <c r="H16" s="81" t="s">
        <v>710</v>
      </c>
      <c r="I16" s="82" t="s">
        <v>709</v>
      </c>
      <c r="J16" s="83" t="s">
        <v>709</v>
      </c>
      <c r="K16" s="72" t="s">
        <v>709</v>
      </c>
      <c r="L16" s="182" t="str">
        <f t="shared" si="0"/>
        <v>-</v>
      </c>
      <c r="M16" s="189" t="str">
        <f>IFERROR(H16/$Q$7,"-")</f>
        <v>-</v>
      </c>
      <c r="S16" s="3"/>
      <c r="T16" s="3"/>
    </row>
    <row r="17" spans="1:20" ht="28.9" customHeight="1">
      <c r="A17" s="6"/>
      <c r="B17" s="344"/>
      <c r="C17" s="347"/>
      <c r="D17" s="350"/>
      <c r="E17" s="80" t="str">
        <f>'高額レセ疾病傾向(患者一人当たり医療費順)'!$C$9</f>
        <v>1402</v>
      </c>
      <c r="F17" s="231" t="str">
        <f>'高額レセ疾病傾向(患者一人当たり医療費順)'!$D$9</f>
        <v>腎不全</v>
      </c>
      <c r="G17" s="231" t="s">
        <v>413</v>
      </c>
      <c r="H17" s="81">
        <v>992</v>
      </c>
      <c r="I17" s="82">
        <v>2923760700</v>
      </c>
      <c r="J17" s="83">
        <v>3073795900</v>
      </c>
      <c r="K17" s="72">
        <f t="shared" si="1"/>
        <v>5997556600</v>
      </c>
      <c r="L17" s="182">
        <f t="shared" si="0"/>
        <v>6045923.9919354841</v>
      </c>
      <c r="M17" s="189">
        <f>IFERROR(H17/$Q$7,"-")</f>
        <v>5.6813626106777546E-3</v>
      </c>
      <c r="S17" s="3"/>
      <c r="T17" s="3"/>
    </row>
    <row r="18" spans="1:20" ht="28.9" customHeight="1">
      <c r="A18" s="6"/>
      <c r="B18" s="344"/>
      <c r="C18" s="347"/>
      <c r="D18" s="350"/>
      <c r="E18" s="80" t="str">
        <f>'高額レセ疾病傾向(患者一人当たり医療費順)'!$C$10</f>
        <v>0904</v>
      </c>
      <c r="F18" s="231" t="str">
        <f>'高額レセ疾病傾向(患者一人当たり医療費順)'!$D$10</f>
        <v>くも膜下出血</v>
      </c>
      <c r="G18" s="231" t="s">
        <v>418</v>
      </c>
      <c r="H18" s="81">
        <v>84</v>
      </c>
      <c r="I18" s="82">
        <v>490543100</v>
      </c>
      <c r="J18" s="83">
        <v>14202540</v>
      </c>
      <c r="K18" s="72">
        <f t="shared" si="1"/>
        <v>504745640</v>
      </c>
      <c r="L18" s="182">
        <f t="shared" si="0"/>
        <v>6008876.666666667</v>
      </c>
      <c r="M18" s="189">
        <f>IFERROR(H18/$Q$7,"-")</f>
        <v>4.8108312429126146E-4</v>
      </c>
      <c r="S18" s="3"/>
      <c r="T18" s="3"/>
    </row>
    <row r="19" spans="1:20" ht="28.9" customHeight="1" thickBot="1">
      <c r="A19" s="6"/>
      <c r="B19" s="345"/>
      <c r="C19" s="348"/>
      <c r="D19" s="351"/>
      <c r="E19" s="84" t="str">
        <f>'高額レセ疾病傾向(患者一人当たり医療費順)'!$C$11</f>
        <v>0209</v>
      </c>
      <c r="F19" s="232" t="str">
        <f>'高額レセ疾病傾向(患者一人当たり医療費順)'!$D$11</f>
        <v>白血病</v>
      </c>
      <c r="G19" s="232" t="s">
        <v>417</v>
      </c>
      <c r="H19" s="85">
        <v>89</v>
      </c>
      <c r="I19" s="86">
        <v>256135140</v>
      </c>
      <c r="J19" s="87">
        <v>202832500</v>
      </c>
      <c r="K19" s="73">
        <f t="shared" si="1"/>
        <v>458967640</v>
      </c>
      <c r="L19" s="183">
        <f t="shared" si="0"/>
        <v>5156939.7752808984</v>
      </c>
      <c r="M19" s="190">
        <f>IFERROR(H19/$Q$7,"-")</f>
        <v>5.0971902454669373E-4</v>
      </c>
      <c r="S19" s="3"/>
      <c r="T19" s="3"/>
    </row>
    <row r="20" spans="1:20" ht="28.9" customHeight="1">
      <c r="A20" s="6"/>
      <c r="B20" s="343">
        <v>4</v>
      </c>
      <c r="C20" s="346" t="s">
        <v>145</v>
      </c>
      <c r="D20" s="349">
        <f>Q8</f>
        <v>125135</v>
      </c>
      <c r="E20" s="88" t="str">
        <f>'高額レセ疾病傾向(患者一人当たり医療費順)'!$C$7</f>
        <v>0802</v>
      </c>
      <c r="F20" s="230" t="str">
        <f>'高額レセ疾病傾向(患者一人当たり医療費順)'!$D$7</f>
        <v>その他の外耳疾患</v>
      </c>
      <c r="G20" s="230" t="s">
        <v>710</v>
      </c>
      <c r="H20" s="138" t="s">
        <v>710</v>
      </c>
      <c r="I20" s="139" t="s">
        <v>709</v>
      </c>
      <c r="J20" s="140" t="s">
        <v>709</v>
      </c>
      <c r="K20" s="71" t="s">
        <v>709</v>
      </c>
      <c r="L20" s="181" t="str">
        <f>IFERROR(K20/H20,"-")</f>
        <v>-</v>
      </c>
      <c r="M20" s="188" t="str">
        <f>IFERROR(H20/$Q$8,"-")</f>
        <v>-</v>
      </c>
      <c r="S20" s="3"/>
      <c r="T20" s="3"/>
    </row>
    <row r="21" spans="1:20" ht="28.9" customHeight="1">
      <c r="A21" s="6"/>
      <c r="B21" s="344"/>
      <c r="C21" s="347"/>
      <c r="D21" s="350"/>
      <c r="E21" s="80" t="str">
        <f>'高額レセ疾病傾向(患者一人当たり医療費順)'!$C$8</f>
        <v>0506</v>
      </c>
      <c r="F21" s="231" t="str">
        <f>'高額レセ疾病傾向(患者一人当たり医療費順)'!$D$8</f>
        <v>知的障害&lt;精神遅滞&gt;</v>
      </c>
      <c r="G21" s="231" t="s">
        <v>710</v>
      </c>
      <c r="H21" s="81" t="s">
        <v>710</v>
      </c>
      <c r="I21" s="82" t="s">
        <v>709</v>
      </c>
      <c r="J21" s="83" t="s">
        <v>709</v>
      </c>
      <c r="K21" s="72" t="s">
        <v>709</v>
      </c>
      <c r="L21" s="182" t="str">
        <f>IFERROR(K21/H21,"-")</f>
        <v>-</v>
      </c>
      <c r="M21" s="189" t="str">
        <f>IFERROR(H21/$Q$8,"-")</f>
        <v>-</v>
      </c>
      <c r="S21" s="3"/>
      <c r="T21" s="3"/>
    </row>
    <row r="22" spans="1:20" ht="28.9" customHeight="1">
      <c r="A22" s="6"/>
      <c r="B22" s="344"/>
      <c r="C22" s="347"/>
      <c r="D22" s="350"/>
      <c r="E22" s="80" t="str">
        <f>'高額レセ疾病傾向(患者一人当たり医療費順)'!$C$9</f>
        <v>1402</v>
      </c>
      <c r="F22" s="231" t="str">
        <f>'高額レセ疾病傾向(患者一人当たり医療費順)'!$D$9</f>
        <v>腎不全</v>
      </c>
      <c r="G22" s="231" t="s">
        <v>419</v>
      </c>
      <c r="H22" s="81">
        <v>643</v>
      </c>
      <c r="I22" s="82">
        <v>1884524020</v>
      </c>
      <c r="J22" s="83">
        <v>1841365000</v>
      </c>
      <c r="K22" s="72">
        <f t="shared" ref="K22:K49" si="2">SUM(I22:J22)</f>
        <v>3725889020</v>
      </c>
      <c r="L22" s="182">
        <f>IFERROR(K22/H22,"-")</f>
        <v>5794539.6889580097</v>
      </c>
      <c r="M22" s="189">
        <f>IFERROR(H22/$Q$8,"-")</f>
        <v>5.1384504734886321E-3</v>
      </c>
      <c r="S22" s="3"/>
      <c r="T22" s="3"/>
    </row>
    <row r="23" spans="1:20" ht="28.9" customHeight="1">
      <c r="A23" s="6"/>
      <c r="B23" s="344"/>
      <c r="C23" s="347"/>
      <c r="D23" s="350"/>
      <c r="E23" s="80" t="str">
        <f>'高額レセ疾病傾向(患者一人当たり医療費順)'!$C$10</f>
        <v>0904</v>
      </c>
      <c r="F23" s="231" t="str">
        <f>'高額レセ疾病傾向(患者一人当たり医療費順)'!$D$10</f>
        <v>くも膜下出血</v>
      </c>
      <c r="G23" s="231" t="s">
        <v>416</v>
      </c>
      <c r="H23" s="81">
        <v>44</v>
      </c>
      <c r="I23" s="82">
        <v>275232110</v>
      </c>
      <c r="J23" s="83">
        <v>10255890</v>
      </c>
      <c r="K23" s="72">
        <f t="shared" si="2"/>
        <v>285488000</v>
      </c>
      <c r="L23" s="182">
        <f>IFERROR(K23/H23,"-")</f>
        <v>6488363.6363636367</v>
      </c>
      <c r="M23" s="189">
        <f>IFERROR(H23/$Q$8,"-")</f>
        <v>3.5162025012985977E-4</v>
      </c>
      <c r="S23" s="3"/>
      <c r="T23" s="3"/>
    </row>
    <row r="24" spans="1:20" ht="28.9" customHeight="1" thickBot="1">
      <c r="A24" s="6"/>
      <c r="B24" s="345"/>
      <c r="C24" s="348"/>
      <c r="D24" s="351"/>
      <c r="E24" s="84" t="str">
        <f>'高額レセ疾病傾向(患者一人当たり医療費順)'!$C$11</f>
        <v>0209</v>
      </c>
      <c r="F24" s="232" t="str">
        <f>'高額レセ疾病傾向(患者一人当たり医療費順)'!$D$11</f>
        <v>白血病</v>
      </c>
      <c r="G24" s="232" t="s">
        <v>417</v>
      </c>
      <c r="H24" s="85">
        <v>45</v>
      </c>
      <c r="I24" s="86">
        <v>137955560</v>
      </c>
      <c r="J24" s="87">
        <v>77681750</v>
      </c>
      <c r="K24" s="73">
        <f>SUM(I24:J24)</f>
        <v>215637310</v>
      </c>
      <c r="L24" s="183">
        <f t="shared" si="0"/>
        <v>4791940.222222222</v>
      </c>
      <c r="M24" s="190">
        <f>IFERROR(H24/$Q$8,"-")</f>
        <v>3.5961161945099291E-4</v>
      </c>
      <c r="S24" s="3"/>
      <c r="T24" s="3"/>
    </row>
    <row r="25" spans="1:20" ht="28.9" customHeight="1">
      <c r="A25" s="6"/>
      <c r="B25" s="343">
        <v>5</v>
      </c>
      <c r="C25" s="346" t="s">
        <v>146</v>
      </c>
      <c r="D25" s="349">
        <f>Q9</f>
        <v>100765</v>
      </c>
      <c r="E25" s="88" t="str">
        <f>'高額レセ疾病傾向(患者一人当たり医療費順)'!$C$7</f>
        <v>0802</v>
      </c>
      <c r="F25" s="230" t="str">
        <f>'高額レセ疾病傾向(患者一人当たり医療費順)'!$D$7</f>
        <v>その他の外耳疾患</v>
      </c>
      <c r="G25" s="230" t="s">
        <v>710</v>
      </c>
      <c r="H25" s="138" t="s">
        <v>709</v>
      </c>
      <c r="I25" s="139" t="s">
        <v>709</v>
      </c>
      <c r="J25" s="140" t="s">
        <v>709</v>
      </c>
      <c r="K25" s="71" t="s">
        <v>709</v>
      </c>
      <c r="L25" s="181" t="str">
        <f t="shared" si="0"/>
        <v>-</v>
      </c>
      <c r="M25" s="188" t="str">
        <f>IFERROR(H25/$Q$9,"-")</f>
        <v>-</v>
      </c>
      <c r="S25" s="3"/>
      <c r="T25" s="3"/>
    </row>
    <row r="26" spans="1:20" ht="28.9" customHeight="1">
      <c r="A26" s="6"/>
      <c r="B26" s="344"/>
      <c r="C26" s="347"/>
      <c r="D26" s="350"/>
      <c r="E26" s="80" t="str">
        <f>'高額レセ疾病傾向(患者一人当たり医療費順)'!$C$8</f>
        <v>0506</v>
      </c>
      <c r="F26" s="231" t="str">
        <f>'高額レセ疾病傾向(患者一人当たり医療費順)'!$D$8</f>
        <v>知的障害&lt;精神遅滞&gt;</v>
      </c>
      <c r="G26" s="231" t="s">
        <v>286</v>
      </c>
      <c r="H26" s="81">
        <v>1</v>
      </c>
      <c r="I26" s="82">
        <v>4818240</v>
      </c>
      <c r="J26" s="83">
        <v>59550</v>
      </c>
      <c r="K26" s="72">
        <f t="shared" si="2"/>
        <v>4877790</v>
      </c>
      <c r="L26" s="182">
        <f t="shared" si="0"/>
        <v>4877790</v>
      </c>
      <c r="M26" s="189">
        <f>IFERROR(H26/$Q$9,"-")</f>
        <v>9.9240807820175653E-6</v>
      </c>
      <c r="S26" s="3"/>
      <c r="T26" s="3"/>
    </row>
    <row r="27" spans="1:20" ht="28.9" customHeight="1">
      <c r="A27" s="6"/>
      <c r="B27" s="344"/>
      <c r="C27" s="347"/>
      <c r="D27" s="350"/>
      <c r="E27" s="80" t="str">
        <f>'高額レセ疾病傾向(患者一人当たり医療費順)'!$C$9</f>
        <v>1402</v>
      </c>
      <c r="F27" s="231" t="str">
        <f>'高額レセ疾病傾向(患者一人当たり医療費順)'!$D$9</f>
        <v>腎不全</v>
      </c>
      <c r="G27" s="231" t="s">
        <v>413</v>
      </c>
      <c r="H27" s="81">
        <v>495</v>
      </c>
      <c r="I27" s="82">
        <v>1619711730</v>
      </c>
      <c r="J27" s="83">
        <v>1395313560</v>
      </c>
      <c r="K27" s="72">
        <f t="shared" si="2"/>
        <v>3015025290</v>
      </c>
      <c r="L27" s="182">
        <f t="shared" si="0"/>
        <v>6090960.1818181816</v>
      </c>
      <c r="M27" s="189">
        <f>IFERROR(H27/$Q$9,"-")</f>
        <v>4.9124199870986948E-3</v>
      </c>
      <c r="S27" s="3"/>
      <c r="T27" s="3"/>
    </row>
    <row r="28" spans="1:20" ht="28.9" customHeight="1">
      <c r="A28" s="6"/>
      <c r="B28" s="344"/>
      <c r="C28" s="347"/>
      <c r="D28" s="350"/>
      <c r="E28" s="80" t="str">
        <f>'高額レセ疾病傾向(患者一人当たり医療費順)'!$C$10</f>
        <v>0904</v>
      </c>
      <c r="F28" s="231" t="str">
        <f>'高額レセ疾病傾向(患者一人当たり医療費順)'!$D$10</f>
        <v>くも膜下出血</v>
      </c>
      <c r="G28" s="231" t="s">
        <v>418</v>
      </c>
      <c r="H28" s="81">
        <v>46</v>
      </c>
      <c r="I28" s="82">
        <v>246112520</v>
      </c>
      <c r="J28" s="83">
        <v>6674270</v>
      </c>
      <c r="K28" s="72">
        <f t="shared" si="2"/>
        <v>252786790</v>
      </c>
      <c r="L28" s="182">
        <f t="shared" si="0"/>
        <v>5495365</v>
      </c>
      <c r="M28" s="189">
        <f>IFERROR(H28/$Q$9,"-")</f>
        <v>4.5650771597280804E-4</v>
      </c>
      <c r="S28" s="3"/>
      <c r="T28" s="3"/>
    </row>
    <row r="29" spans="1:20" ht="28.9" customHeight="1" thickBot="1">
      <c r="A29" s="6"/>
      <c r="B29" s="345"/>
      <c r="C29" s="348"/>
      <c r="D29" s="351"/>
      <c r="E29" s="84" t="str">
        <f>'高額レセ疾病傾向(患者一人当たり医療費順)'!$C$11</f>
        <v>0209</v>
      </c>
      <c r="F29" s="232" t="str">
        <f>'高額レセ疾病傾向(患者一人当たり医療費順)'!$D$11</f>
        <v>白血病</v>
      </c>
      <c r="G29" s="232" t="s">
        <v>420</v>
      </c>
      <c r="H29" s="85">
        <v>43</v>
      </c>
      <c r="I29" s="86">
        <v>153688540</v>
      </c>
      <c r="J29" s="87">
        <v>81344990</v>
      </c>
      <c r="K29" s="73">
        <f>SUM(I29:J29)</f>
        <v>235033530</v>
      </c>
      <c r="L29" s="183">
        <f t="shared" si="0"/>
        <v>5465896.0465116277</v>
      </c>
      <c r="M29" s="190">
        <f>IFERROR(H29/$Q$9,"-")</f>
        <v>4.267354736267553E-4</v>
      </c>
      <c r="S29" s="3"/>
      <c r="T29" s="3"/>
    </row>
    <row r="30" spans="1:20" ht="28.9" customHeight="1">
      <c r="A30" s="6"/>
      <c r="B30" s="343">
        <v>6</v>
      </c>
      <c r="C30" s="346" t="s">
        <v>147</v>
      </c>
      <c r="D30" s="349">
        <f>Q10</f>
        <v>125950</v>
      </c>
      <c r="E30" s="88" t="str">
        <f>'高額レセ疾病傾向(患者一人当たり医療費順)'!$C$7</f>
        <v>0802</v>
      </c>
      <c r="F30" s="230" t="str">
        <f>'高額レセ疾病傾向(患者一人当たり医療費順)'!$D$7</f>
        <v>その他の外耳疾患</v>
      </c>
      <c r="G30" s="230" t="s">
        <v>710</v>
      </c>
      <c r="H30" s="138" t="s">
        <v>709</v>
      </c>
      <c r="I30" s="139" t="s">
        <v>709</v>
      </c>
      <c r="J30" s="140" t="s">
        <v>709</v>
      </c>
      <c r="K30" s="71" t="s">
        <v>709</v>
      </c>
      <c r="L30" s="181" t="str">
        <f t="shared" si="0"/>
        <v>-</v>
      </c>
      <c r="M30" s="188" t="str">
        <f>IFERROR(H30/$Q$10,"-")</f>
        <v>-</v>
      </c>
      <c r="S30" s="3"/>
      <c r="T30" s="3"/>
    </row>
    <row r="31" spans="1:20" ht="28.9" customHeight="1">
      <c r="A31" s="6"/>
      <c r="B31" s="344"/>
      <c r="C31" s="347"/>
      <c r="D31" s="350"/>
      <c r="E31" s="80" t="str">
        <f>'高額レセ疾病傾向(患者一人当たり医療費順)'!$C$8</f>
        <v>0506</v>
      </c>
      <c r="F31" s="231" t="str">
        <f>'高額レセ疾病傾向(患者一人当たり医療費順)'!$D$8</f>
        <v>知的障害&lt;精神遅滞&gt;</v>
      </c>
      <c r="G31" s="231" t="s">
        <v>710</v>
      </c>
      <c r="H31" s="81" t="s">
        <v>709</v>
      </c>
      <c r="I31" s="82" t="s">
        <v>709</v>
      </c>
      <c r="J31" s="83" t="s">
        <v>709</v>
      </c>
      <c r="K31" s="72" t="s">
        <v>709</v>
      </c>
      <c r="L31" s="182" t="str">
        <f t="shared" si="0"/>
        <v>-</v>
      </c>
      <c r="M31" s="189" t="str">
        <f>IFERROR(H31/$Q$10,"-")</f>
        <v>-</v>
      </c>
      <c r="S31" s="3"/>
      <c r="T31" s="3"/>
    </row>
    <row r="32" spans="1:20" ht="28.9" customHeight="1">
      <c r="A32" s="6"/>
      <c r="B32" s="344"/>
      <c r="C32" s="347"/>
      <c r="D32" s="350"/>
      <c r="E32" s="80" t="str">
        <f>'高額レセ疾病傾向(患者一人当たり医療費順)'!$C$9</f>
        <v>1402</v>
      </c>
      <c r="F32" s="231" t="str">
        <f>'高額レセ疾病傾向(患者一人当たり医療費順)'!$D$9</f>
        <v>腎不全</v>
      </c>
      <c r="G32" s="231" t="s">
        <v>419</v>
      </c>
      <c r="H32" s="81">
        <v>662</v>
      </c>
      <c r="I32" s="82">
        <v>2176461830</v>
      </c>
      <c r="J32" s="83">
        <v>1852706350</v>
      </c>
      <c r="K32" s="72">
        <f t="shared" si="2"/>
        <v>4029168180</v>
      </c>
      <c r="L32" s="182">
        <f t="shared" si="0"/>
        <v>6086356.7673716014</v>
      </c>
      <c r="M32" s="189">
        <f>IFERROR(H32/$Q$10,"-")</f>
        <v>5.2560539896784435E-3</v>
      </c>
      <c r="S32" s="3"/>
      <c r="T32" s="3"/>
    </row>
    <row r="33" spans="1:20" ht="28.9" customHeight="1">
      <c r="A33" s="6"/>
      <c r="B33" s="344"/>
      <c r="C33" s="347"/>
      <c r="D33" s="350"/>
      <c r="E33" s="80" t="str">
        <f>'高額レセ疾病傾向(患者一人当たり医療費順)'!$C$10</f>
        <v>0904</v>
      </c>
      <c r="F33" s="231" t="str">
        <f>'高額レセ疾病傾向(患者一人当たり医療費順)'!$D$10</f>
        <v>くも膜下出血</v>
      </c>
      <c r="G33" s="231" t="s">
        <v>414</v>
      </c>
      <c r="H33" s="81">
        <v>57</v>
      </c>
      <c r="I33" s="82">
        <v>284470150</v>
      </c>
      <c r="J33" s="83">
        <v>12703260</v>
      </c>
      <c r="K33" s="72">
        <f t="shared" si="2"/>
        <v>297173410</v>
      </c>
      <c r="L33" s="182">
        <f t="shared" si="0"/>
        <v>5213568.5964912279</v>
      </c>
      <c r="M33" s="189">
        <f>IFERROR(H33/$Q$10,"-")</f>
        <v>4.5256053989678441E-4</v>
      </c>
      <c r="S33" s="3"/>
      <c r="T33" s="3"/>
    </row>
    <row r="34" spans="1:20" ht="28.9" customHeight="1" thickBot="1">
      <c r="A34" s="6"/>
      <c r="B34" s="345"/>
      <c r="C34" s="348"/>
      <c r="D34" s="351"/>
      <c r="E34" s="84" t="str">
        <f>'高額レセ疾病傾向(患者一人当たり医療費順)'!$C$11</f>
        <v>0209</v>
      </c>
      <c r="F34" s="232" t="str">
        <f>'高額レセ疾病傾向(患者一人当たり医療費順)'!$D$11</f>
        <v>白血病</v>
      </c>
      <c r="G34" s="232" t="s">
        <v>415</v>
      </c>
      <c r="H34" s="85">
        <v>46</v>
      </c>
      <c r="I34" s="86">
        <v>117564310</v>
      </c>
      <c r="J34" s="87">
        <v>105782410</v>
      </c>
      <c r="K34" s="73">
        <f t="shared" si="2"/>
        <v>223346720</v>
      </c>
      <c r="L34" s="183">
        <f t="shared" si="0"/>
        <v>4855363.4782608692</v>
      </c>
      <c r="M34" s="190">
        <f>IFERROR(H34/$Q$10,"-")</f>
        <v>3.6522429535529972E-4</v>
      </c>
      <c r="S34" s="3"/>
      <c r="T34" s="3"/>
    </row>
    <row r="35" spans="1:20" ht="28.9" customHeight="1">
      <c r="A35" s="6"/>
      <c r="B35" s="343">
        <v>7</v>
      </c>
      <c r="C35" s="346" t="s">
        <v>148</v>
      </c>
      <c r="D35" s="349">
        <f>Q11</f>
        <v>129240</v>
      </c>
      <c r="E35" s="88" t="str">
        <f>'高額レセ疾病傾向(患者一人当たり医療費順)'!$C$7</f>
        <v>0802</v>
      </c>
      <c r="F35" s="230" t="str">
        <f>'高額レセ疾病傾向(患者一人当たり医療費順)'!$D$7</f>
        <v>その他の外耳疾患</v>
      </c>
      <c r="G35" s="230" t="s">
        <v>710</v>
      </c>
      <c r="H35" s="138" t="s">
        <v>709</v>
      </c>
      <c r="I35" s="139" t="s">
        <v>709</v>
      </c>
      <c r="J35" s="140" t="s">
        <v>709</v>
      </c>
      <c r="K35" s="71" t="s">
        <v>709</v>
      </c>
      <c r="L35" s="181" t="str">
        <f t="shared" si="0"/>
        <v>-</v>
      </c>
      <c r="M35" s="188" t="str">
        <f>IFERROR(H35/$Q$11,"-")</f>
        <v>-</v>
      </c>
      <c r="S35" s="3"/>
      <c r="T35" s="3"/>
    </row>
    <row r="36" spans="1:20" ht="28.9" customHeight="1">
      <c r="A36" s="6"/>
      <c r="B36" s="344"/>
      <c r="C36" s="347"/>
      <c r="D36" s="350"/>
      <c r="E36" s="80" t="str">
        <f>'高額レセ疾病傾向(患者一人当たり医療費順)'!$C$8</f>
        <v>0506</v>
      </c>
      <c r="F36" s="231" t="str">
        <f>'高額レセ疾病傾向(患者一人当たり医療費順)'!$D$8</f>
        <v>知的障害&lt;精神遅滞&gt;</v>
      </c>
      <c r="G36" s="231" t="s">
        <v>286</v>
      </c>
      <c r="H36" s="81">
        <v>2</v>
      </c>
      <c r="I36" s="82">
        <v>12344770</v>
      </c>
      <c r="J36" s="83">
        <v>0</v>
      </c>
      <c r="K36" s="72">
        <f t="shared" si="2"/>
        <v>12344770</v>
      </c>
      <c r="L36" s="182">
        <f t="shared" si="0"/>
        <v>6172385</v>
      </c>
      <c r="M36" s="189">
        <f>IFERROR(H36/$Q$11,"-")</f>
        <v>1.5475085112968123E-5</v>
      </c>
      <c r="S36" s="3"/>
      <c r="T36" s="3"/>
    </row>
    <row r="37" spans="1:20" ht="28.9" customHeight="1">
      <c r="A37" s="6"/>
      <c r="B37" s="344"/>
      <c r="C37" s="347"/>
      <c r="D37" s="350"/>
      <c r="E37" s="80" t="str">
        <f>'高額レセ疾病傾向(患者一人当たり医療費順)'!$C$9</f>
        <v>1402</v>
      </c>
      <c r="F37" s="231" t="str">
        <f>'高額レセ疾病傾向(患者一人当たり医療費順)'!$D$9</f>
        <v>腎不全</v>
      </c>
      <c r="G37" s="231" t="s">
        <v>419</v>
      </c>
      <c r="H37" s="81">
        <v>726</v>
      </c>
      <c r="I37" s="82">
        <v>2293856290</v>
      </c>
      <c r="J37" s="83">
        <v>2057574190</v>
      </c>
      <c r="K37" s="72">
        <f t="shared" si="2"/>
        <v>4351430480</v>
      </c>
      <c r="L37" s="182">
        <f t="shared" si="0"/>
        <v>5993705.8953168048</v>
      </c>
      <c r="M37" s="189">
        <f>IFERROR(H37/$Q$11,"-")</f>
        <v>5.6174558960074283E-3</v>
      </c>
      <c r="S37" s="3"/>
      <c r="T37" s="3"/>
    </row>
    <row r="38" spans="1:20" ht="28.9" customHeight="1">
      <c r="A38" s="6"/>
      <c r="B38" s="344"/>
      <c r="C38" s="347"/>
      <c r="D38" s="350"/>
      <c r="E38" s="80" t="str">
        <f>'高額レセ疾病傾向(患者一人当たり医療費順)'!$C$10</f>
        <v>0904</v>
      </c>
      <c r="F38" s="231" t="str">
        <f>'高額レセ疾病傾向(患者一人当たり医療費順)'!$D$10</f>
        <v>くも膜下出血</v>
      </c>
      <c r="G38" s="231" t="s">
        <v>418</v>
      </c>
      <c r="H38" s="81">
        <v>48</v>
      </c>
      <c r="I38" s="82">
        <v>256309040</v>
      </c>
      <c r="J38" s="83">
        <v>7485550</v>
      </c>
      <c r="K38" s="72">
        <f t="shared" si="2"/>
        <v>263794590</v>
      </c>
      <c r="L38" s="182">
        <f t="shared" si="0"/>
        <v>5495720.625</v>
      </c>
      <c r="M38" s="189">
        <f>IFERROR(H38/$Q$11,"-")</f>
        <v>3.7140204271123489E-4</v>
      </c>
      <c r="S38" s="3"/>
      <c r="T38" s="3"/>
    </row>
    <row r="39" spans="1:20" ht="28.9" customHeight="1" thickBot="1">
      <c r="A39" s="6"/>
      <c r="B39" s="345"/>
      <c r="C39" s="348"/>
      <c r="D39" s="351"/>
      <c r="E39" s="84" t="str">
        <f>'高額レセ疾病傾向(患者一人当たり医療費順)'!$C$11</f>
        <v>0209</v>
      </c>
      <c r="F39" s="232" t="str">
        <f>'高額レセ疾病傾向(患者一人当たり医療費順)'!$D$11</f>
        <v>白血病</v>
      </c>
      <c r="G39" s="232" t="s">
        <v>415</v>
      </c>
      <c r="H39" s="85">
        <v>65</v>
      </c>
      <c r="I39" s="86">
        <v>206777090</v>
      </c>
      <c r="J39" s="87">
        <v>159010940</v>
      </c>
      <c r="K39" s="73">
        <f>SUM(I39:J39)</f>
        <v>365788030</v>
      </c>
      <c r="L39" s="183">
        <f t="shared" si="0"/>
        <v>5627508.153846154</v>
      </c>
      <c r="M39" s="190">
        <f>IFERROR(H39/$Q$11,"-")</f>
        <v>5.0294026617146389E-4</v>
      </c>
      <c r="S39" s="3"/>
      <c r="T39" s="3"/>
    </row>
    <row r="40" spans="1:20" ht="28.9" customHeight="1">
      <c r="A40" s="6"/>
      <c r="B40" s="343">
        <v>8</v>
      </c>
      <c r="C40" s="346" t="s">
        <v>149</v>
      </c>
      <c r="D40" s="349">
        <f>Q12</f>
        <v>358409</v>
      </c>
      <c r="E40" s="88" t="str">
        <f>'高額レセ疾病傾向(患者一人当たり医療費順)'!$C$7</f>
        <v>0802</v>
      </c>
      <c r="F40" s="230" t="str">
        <f>'高額レセ疾病傾向(患者一人当たり医療費順)'!$D$7</f>
        <v>その他の外耳疾患</v>
      </c>
      <c r="G40" s="230" t="s">
        <v>412</v>
      </c>
      <c r="H40" s="138">
        <v>1</v>
      </c>
      <c r="I40" s="139">
        <v>6094370</v>
      </c>
      <c r="J40" s="140">
        <v>0</v>
      </c>
      <c r="K40" s="71">
        <f t="shared" si="2"/>
        <v>6094370</v>
      </c>
      <c r="L40" s="181">
        <f t="shared" si="0"/>
        <v>6094370</v>
      </c>
      <c r="M40" s="188">
        <f>IFERROR(H40/$Q$12,"-")</f>
        <v>2.7901085073198496E-6</v>
      </c>
      <c r="S40" s="3"/>
      <c r="T40" s="3"/>
    </row>
    <row r="41" spans="1:20" ht="28.9" customHeight="1">
      <c r="A41" s="6"/>
      <c r="B41" s="344"/>
      <c r="C41" s="347"/>
      <c r="D41" s="350"/>
      <c r="E41" s="80" t="str">
        <f>'高額レセ疾病傾向(患者一人当たり医療費順)'!$C$8</f>
        <v>0506</v>
      </c>
      <c r="F41" s="231" t="str">
        <f>'高額レセ疾病傾向(患者一人当たり医療費順)'!$D$8</f>
        <v>知的障害&lt;精神遅滞&gt;</v>
      </c>
      <c r="G41" s="231" t="s">
        <v>421</v>
      </c>
      <c r="H41" s="81">
        <v>2</v>
      </c>
      <c r="I41" s="82">
        <v>11059100</v>
      </c>
      <c r="J41" s="83">
        <v>2026230</v>
      </c>
      <c r="K41" s="72">
        <f t="shared" si="2"/>
        <v>13085330</v>
      </c>
      <c r="L41" s="182">
        <f t="shared" si="0"/>
        <v>6542665</v>
      </c>
      <c r="M41" s="189">
        <f>IFERROR(H41/$Q$12,"-")</f>
        <v>5.5802170146396992E-6</v>
      </c>
      <c r="S41" s="3"/>
      <c r="T41" s="3"/>
    </row>
    <row r="42" spans="1:20" ht="28.9" customHeight="1">
      <c r="A42" s="6"/>
      <c r="B42" s="344"/>
      <c r="C42" s="347"/>
      <c r="D42" s="350"/>
      <c r="E42" s="80" t="str">
        <f>'高額レセ疾病傾向(患者一人当たり医療費順)'!$C$9</f>
        <v>1402</v>
      </c>
      <c r="F42" s="231" t="str">
        <f>'高額レセ疾病傾向(患者一人当たり医療費順)'!$D$9</f>
        <v>腎不全</v>
      </c>
      <c r="G42" s="231" t="s">
        <v>413</v>
      </c>
      <c r="H42" s="81">
        <v>2142</v>
      </c>
      <c r="I42" s="82">
        <v>6787664700</v>
      </c>
      <c r="J42" s="83">
        <v>6392346100</v>
      </c>
      <c r="K42" s="72">
        <f t="shared" si="2"/>
        <v>13180010800</v>
      </c>
      <c r="L42" s="182">
        <f t="shared" si="0"/>
        <v>6153132.9598506065</v>
      </c>
      <c r="M42" s="189">
        <f>IFERROR(H42/$Q$12,"-")</f>
        <v>5.9764124226791178E-3</v>
      </c>
      <c r="S42" s="3"/>
      <c r="T42" s="3"/>
    </row>
    <row r="43" spans="1:20" ht="28.9" customHeight="1">
      <c r="A43" s="6"/>
      <c r="B43" s="344"/>
      <c r="C43" s="347"/>
      <c r="D43" s="350"/>
      <c r="E43" s="80" t="str">
        <f>'高額レセ疾病傾向(患者一人当たり医療費順)'!$C$10</f>
        <v>0904</v>
      </c>
      <c r="F43" s="231" t="str">
        <f>'高額レセ疾病傾向(患者一人当たり医療費順)'!$D$10</f>
        <v>くも膜下出血</v>
      </c>
      <c r="G43" s="231" t="s">
        <v>418</v>
      </c>
      <c r="H43" s="81">
        <v>120</v>
      </c>
      <c r="I43" s="82">
        <v>681468680</v>
      </c>
      <c r="J43" s="83">
        <v>22870210</v>
      </c>
      <c r="K43" s="72">
        <f t="shared" si="2"/>
        <v>704338890</v>
      </c>
      <c r="L43" s="182">
        <f t="shared" si="0"/>
        <v>5869490.75</v>
      </c>
      <c r="M43" s="189">
        <f>IFERROR(H43/$Q$12,"-")</f>
        <v>3.3481302087838197E-4</v>
      </c>
      <c r="S43" s="3"/>
      <c r="T43" s="3"/>
    </row>
    <row r="44" spans="1:20" ht="28.9" customHeight="1" thickBot="1">
      <c r="A44" s="6"/>
      <c r="B44" s="344"/>
      <c r="C44" s="347"/>
      <c r="D44" s="350"/>
      <c r="E44" s="89" t="str">
        <f>'高額レセ疾病傾向(患者一人当たり医療費順)'!$C$11</f>
        <v>0209</v>
      </c>
      <c r="F44" s="233" t="str">
        <f>'高額レセ疾病傾向(患者一人当たり医療費順)'!$D$11</f>
        <v>白血病</v>
      </c>
      <c r="G44" s="233" t="s">
        <v>417</v>
      </c>
      <c r="H44" s="141">
        <v>132</v>
      </c>
      <c r="I44" s="142">
        <v>420623490</v>
      </c>
      <c r="J44" s="143">
        <v>292662240</v>
      </c>
      <c r="K44" s="74">
        <f t="shared" si="2"/>
        <v>713285730</v>
      </c>
      <c r="L44" s="184">
        <f t="shared" si="0"/>
        <v>5403679.7727272725</v>
      </c>
      <c r="M44" s="191">
        <f>IFERROR(H44/$Q$12,"-")</f>
        <v>3.6829432296622014E-4</v>
      </c>
      <c r="S44" s="3"/>
      <c r="T44" s="3"/>
    </row>
    <row r="45" spans="1:20" ht="28.9" customHeight="1" thickTop="1">
      <c r="A45" s="6"/>
      <c r="B45" s="334" t="s">
        <v>1006</v>
      </c>
      <c r="C45" s="335"/>
      <c r="D45" s="352">
        <f>Q13</f>
        <v>1252666</v>
      </c>
      <c r="E45" s="90" t="str">
        <f>'高額レセ疾病傾向(患者一人当たり医療費順)'!$C$7</f>
        <v>0802</v>
      </c>
      <c r="F45" s="234" t="str">
        <f>'高額レセ疾病傾向(患者一人当たり医療費順)'!$D$7</f>
        <v>その他の外耳疾患</v>
      </c>
      <c r="G45" s="234" t="str">
        <f>'高額レセ疾病傾向(患者一人当たり医療費順)'!$E$7</f>
        <v>耳垢栓塞</v>
      </c>
      <c r="H45" s="76">
        <f>'高額レセ疾病傾向(患者一人当たり医療費順)'!$F$7</f>
        <v>1</v>
      </c>
      <c r="I45" s="77">
        <f>'高額レセ疾病傾向(患者一人当たり医療費順)'!$G$7</f>
        <v>6094370</v>
      </c>
      <c r="J45" s="78">
        <f>'高額レセ疾病傾向(患者一人当たり医療費順)'!$H$7</f>
        <v>0</v>
      </c>
      <c r="K45" s="76">
        <f>SUM(I45:J45)</f>
        <v>6094370</v>
      </c>
      <c r="L45" s="185">
        <f t="shared" si="0"/>
        <v>6094370</v>
      </c>
      <c r="M45" s="192">
        <f>IFERROR(H45/$Q$13,"-")</f>
        <v>7.982973913237846E-7</v>
      </c>
      <c r="S45" s="3"/>
      <c r="T45" s="3"/>
    </row>
    <row r="46" spans="1:20" ht="28.9" customHeight="1">
      <c r="A46" s="6"/>
      <c r="B46" s="336"/>
      <c r="C46" s="337"/>
      <c r="D46" s="350"/>
      <c r="E46" s="80" t="str">
        <f>'高額レセ疾病傾向(患者一人当たり医療費順)'!$C$8</f>
        <v>0506</v>
      </c>
      <c r="F46" s="231" t="str">
        <f>'高額レセ疾病傾向(患者一人当たり医療費順)'!$D$8</f>
        <v>知的障害&lt;精神遅滞&gt;</v>
      </c>
      <c r="G46" s="231" t="str">
        <f>'高額レセ疾病傾向(患者一人当たり医療費順)'!$E$8</f>
        <v>知的障害,最重度知的障害</v>
      </c>
      <c r="H46" s="81">
        <f>'高額レセ疾病傾向(患者一人当たり医療費順)'!$F$8</f>
        <v>5</v>
      </c>
      <c r="I46" s="82">
        <f>'高額レセ疾病傾向(患者一人当たり医療費順)'!$G$8</f>
        <v>28222110</v>
      </c>
      <c r="J46" s="83">
        <f>'高額レセ疾病傾向(患者一人当たり医療費順)'!$H$8</f>
        <v>2085780</v>
      </c>
      <c r="K46" s="81">
        <f t="shared" si="2"/>
        <v>30307890</v>
      </c>
      <c r="L46" s="186">
        <f t="shared" si="0"/>
        <v>6061578</v>
      </c>
      <c r="M46" s="193">
        <f>IFERROR(H46/$Q$13,"-")</f>
        <v>3.9914869566189231E-6</v>
      </c>
      <c r="S46" s="3"/>
      <c r="T46" s="3"/>
    </row>
    <row r="47" spans="1:20" ht="28.9" customHeight="1">
      <c r="A47" s="6"/>
      <c r="B47" s="336"/>
      <c r="C47" s="337"/>
      <c r="D47" s="350"/>
      <c r="E47" s="80" t="str">
        <f>'高額レセ疾病傾向(患者一人当たり医療費順)'!$C$9</f>
        <v>1402</v>
      </c>
      <c r="F47" s="231" t="str">
        <f>'高額レセ疾病傾向(患者一人当たり医療費順)'!$D$9</f>
        <v>腎不全</v>
      </c>
      <c r="G47" s="231" t="str">
        <f>'高額レセ疾病傾向(患者一人当たり医療費順)'!$E$9</f>
        <v>慢性腎不全,末期腎不全,腎性貧血</v>
      </c>
      <c r="H47" s="81">
        <f>'高額レセ疾病傾向(患者一人当たり医療費順)'!$F$9</f>
        <v>6809</v>
      </c>
      <c r="I47" s="82">
        <f>'高額レセ疾病傾向(患者一人当たり医療費順)'!$G$9</f>
        <v>21160281050</v>
      </c>
      <c r="J47" s="83">
        <f>'高額レセ疾病傾向(患者一人当たり医療費順)'!$H$9</f>
        <v>19992318740</v>
      </c>
      <c r="K47" s="81">
        <f t="shared" si="2"/>
        <v>41152599790</v>
      </c>
      <c r="L47" s="186">
        <f t="shared" si="0"/>
        <v>6043853.692172125</v>
      </c>
      <c r="M47" s="193">
        <f>IFERROR(H47/$Q$13,"-")</f>
        <v>5.4356069375236498E-3</v>
      </c>
      <c r="S47" s="3"/>
      <c r="T47" s="3"/>
    </row>
    <row r="48" spans="1:20" ht="28.9" customHeight="1">
      <c r="A48" s="6"/>
      <c r="B48" s="336"/>
      <c r="C48" s="337"/>
      <c r="D48" s="350"/>
      <c r="E48" s="80" t="str">
        <f>'高額レセ疾病傾向(患者一人当たり医療費順)'!$C$10</f>
        <v>0904</v>
      </c>
      <c r="F48" s="231" t="str">
        <f>'高額レセ疾病傾向(患者一人当たり医療費順)'!$D$10</f>
        <v>くも膜下出血</v>
      </c>
      <c r="G48" s="231" t="str">
        <f>'高額レセ疾病傾向(患者一人当たり医療費順)'!$E$10</f>
        <v>くも膜下出血,くも膜下出血後遺症,ＩＣ－ＰＣ動脈瘤破裂によるくも膜下出血</v>
      </c>
      <c r="H48" s="81">
        <f>'高額レセ疾病傾向(患者一人当たり医療費順)'!$F$10</f>
        <v>502</v>
      </c>
      <c r="I48" s="82">
        <f>'高額レセ疾病傾向(患者一人当たり医療費順)'!$G$10</f>
        <v>2855564560</v>
      </c>
      <c r="J48" s="83">
        <f>'高額レセ疾病傾向(患者一人当たり医療費順)'!$H$10</f>
        <v>96157470</v>
      </c>
      <c r="K48" s="81">
        <f t="shared" si="2"/>
        <v>2951722030</v>
      </c>
      <c r="L48" s="186">
        <f t="shared" si="0"/>
        <v>5879924.3625498004</v>
      </c>
      <c r="M48" s="193">
        <f>IFERROR(H48/$Q$13,"-")</f>
        <v>4.0074529044453988E-4</v>
      </c>
      <c r="S48" s="3"/>
      <c r="T48" s="3"/>
    </row>
    <row r="49" spans="1:20" ht="28.9" customHeight="1" thickBot="1">
      <c r="A49" s="6"/>
      <c r="B49" s="338"/>
      <c r="C49" s="339"/>
      <c r="D49" s="351"/>
      <c r="E49" s="84" t="str">
        <f>'高額レセ疾病傾向(患者一人当たり医療費順)'!$C$11</f>
        <v>0209</v>
      </c>
      <c r="F49" s="232" t="str">
        <f>'高額レセ疾病傾向(患者一人当たり医療費順)'!$D$11</f>
        <v>白血病</v>
      </c>
      <c r="G49" s="232" t="str">
        <f>'高額レセ疾病傾向(患者一人当たり医療費順)'!$E$11</f>
        <v>急性骨髄性白血病,慢性骨髄性白血病,慢性リンパ性白血病</v>
      </c>
      <c r="H49" s="85">
        <f>'高額レセ疾病傾向(患者一人当たり医療費順)'!$F$11</f>
        <v>531</v>
      </c>
      <c r="I49" s="86">
        <f>'高額レセ疾病傾向(患者一人当たり医療費順)'!$G$11</f>
        <v>1644171630</v>
      </c>
      <c r="J49" s="87">
        <f>'高額レセ疾病傾向(患者一人当たり医療費順)'!$H$11</f>
        <v>1132648260</v>
      </c>
      <c r="K49" s="85">
        <f t="shared" si="2"/>
        <v>2776819890</v>
      </c>
      <c r="L49" s="187">
        <f t="shared" si="0"/>
        <v>5229415.988700565</v>
      </c>
      <c r="M49" s="194">
        <f>IFERROR(H49/$Q$13,"-")</f>
        <v>4.2389591479292965E-4</v>
      </c>
      <c r="S49" s="3"/>
      <c r="T49" s="3"/>
    </row>
    <row r="50" spans="1:20" ht="13.5" customHeight="1">
      <c r="A50" s="6"/>
      <c r="B50" s="23" t="s">
        <v>386</v>
      </c>
      <c r="D50" s="23"/>
      <c r="E50" s="65"/>
      <c r="F50" s="65"/>
      <c r="G50" s="65"/>
      <c r="H50" s="65"/>
      <c r="I50" s="65"/>
      <c r="J50" s="6"/>
      <c r="K50" s="6"/>
      <c r="L50" s="6"/>
      <c r="S50" s="3"/>
      <c r="T50" s="3"/>
    </row>
    <row r="51" spans="1:20" ht="13.5" customHeight="1">
      <c r="A51" s="6"/>
      <c r="B51" s="54" t="s">
        <v>335</v>
      </c>
      <c r="D51" s="54"/>
      <c r="E51" s="6"/>
      <c r="F51" s="6"/>
      <c r="G51" s="6"/>
      <c r="H51" s="6"/>
      <c r="I51" s="6"/>
      <c r="J51" s="6"/>
      <c r="K51" s="6"/>
      <c r="L51" s="6"/>
      <c r="S51" s="3"/>
      <c r="T51" s="3"/>
    </row>
    <row r="52" spans="1:20" ht="13.5" customHeight="1">
      <c r="A52" s="6"/>
      <c r="B52" s="70" t="s">
        <v>139</v>
      </c>
      <c r="D52" s="70"/>
      <c r="E52" s="6"/>
      <c r="F52" s="6"/>
      <c r="G52" s="26"/>
      <c r="H52" s="6"/>
      <c r="I52" s="6"/>
      <c r="J52" s="6"/>
      <c r="K52" s="6"/>
      <c r="L52" s="6"/>
      <c r="S52" s="3"/>
      <c r="T52" s="3"/>
    </row>
    <row r="53" spans="1:20" ht="13.5" customHeight="1">
      <c r="A53" s="6"/>
      <c r="B53" s="70" t="s">
        <v>358</v>
      </c>
      <c r="D53" s="70"/>
      <c r="E53" s="6"/>
      <c r="F53" s="6"/>
      <c r="G53" s="26"/>
      <c r="H53" s="6"/>
      <c r="I53" s="6"/>
      <c r="J53" s="6"/>
      <c r="K53" s="6"/>
      <c r="L53" s="6"/>
    </row>
    <row r="54" spans="1:20" ht="13.5" customHeight="1">
      <c r="A54" s="6"/>
      <c r="B54" s="70" t="s">
        <v>700</v>
      </c>
      <c r="D54" s="70"/>
      <c r="E54" s="6"/>
      <c r="F54" s="6"/>
      <c r="G54" s="26"/>
      <c r="H54" s="6"/>
      <c r="I54" s="6"/>
      <c r="J54" s="6"/>
      <c r="K54" s="6"/>
      <c r="L54" s="6"/>
    </row>
    <row r="55" spans="1:20" ht="13.5" customHeight="1">
      <c r="A55" s="6"/>
      <c r="B55" s="70" t="s">
        <v>140</v>
      </c>
      <c r="D55" s="70"/>
      <c r="E55" s="6"/>
      <c r="F55" s="6"/>
      <c r="G55" s="26"/>
      <c r="H55" s="6"/>
      <c r="I55" s="6"/>
      <c r="J55" s="6"/>
      <c r="K55" s="6"/>
      <c r="L55" s="6"/>
    </row>
  </sheetData>
  <mergeCells count="35"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I3:K3"/>
    <mergeCell ref="C40:C44"/>
    <mergeCell ref="C5:C9"/>
    <mergeCell ref="C10:C14"/>
    <mergeCell ref="C15:C19"/>
    <mergeCell ref="C20:C24"/>
    <mergeCell ref="C25:C29"/>
    <mergeCell ref="C30:C34"/>
    <mergeCell ref="B45:C49"/>
    <mergeCell ref="C3:C4"/>
    <mergeCell ref="E3:F4"/>
    <mergeCell ref="G3:G4"/>
    <mergeCell ref="H3:H4"/>
    <mergeCell ref="D3:D4"/>
    <mergeCell ref="B30:B34"/>
    <mergeCell ref="B35:B39"/>
    <mergeCell ref="B40:B44"/>
    <mergeCell ref="B3:B4"/>
    <mergeCell ref="B5:B9"/>
    <mergeCell ref="B10:B14"/>
    <mergeCell ref="B15:B19"/>
    <mergeCell ref="B20:B24"/>
    <mergeCell ref="B25:B29"/>
    <mergeCell ref="C35:C39"/>
  </mergeCells>
  <phoneticPr fontId="4"/>
  <pageMargins left="0.47244094488188981" right="0.19685039370078741" top="0.74803149606299213" bottom="0.74803149606299213" header="0.31496062992125984" footer="0.31496062992125984"/>
  <pageSetup paperSize="9" scale="61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K7:K9 K17:K19 K32:K34 K39:K44 K26:K29 K12:K14 K22:K24 K36:K38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385"/>
  <sheetViews>
    <sheetView showGridLines="0" zoomScaleNormal="100" zoomScaleSheetLayoutView="100" workbookViewId="0"/>
  </sheetViews>
  <sheetFormatPr defaultColWidth="9" defaultRowHeight="13.5"/>
  <cols>
    <col min="1" max="1" width="4.375" style="6" customWidth="1"/>
    <col min="2" max="2" width="3.375" style="6" customWidth="1"/>
    <col min="3" max="3" width="11.625" style="6" customWidth="1"/>
    <col min="4" max="4" width="10.375" style="6" customWidth="1"/>
    <col min="5" max="5" width="6" style="6" customWidth="1"/>
    <col min="6" max="6" width="18.625" style="6" customWidth="1"/>
    <col min="7" max="7" width="37.375" style="6" customWidth="1"/>
    <col min="8" max="8" width="8.25" style="6" customWidth="1"/>
    <col min="9" max="12" width="9.7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17" ht="16.5" customHeight="1">
      <c r="A1" s="100" t="s">
        <v>375</v>
      </c>
      <c r="B1" s="100"/>
      <c r="C1" s="101"/>
      <c r="D1" s="101"/>
      <c r="E1" s="102"/>
      <c r="F1" s="102"/>
      <c r="G1" s="102"/>
      <c r="H1" s="102"/>
      <c r="I1" s="102"/>
      <c r="J1" s="102"/>
      <c r="K1" s="102"/>
      <c r="L1" s="8"/>
    </row>
    <row r="2" spans="1:17" ht="16.5" customHeight="1">
      <c r="A2" s="8" t="s">
        <v>348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40"/>
      <c r="C3" s="327" t="s">
        <v>137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</row>
    <row r="4" spans="1:17" ht="24.95" customHeight="1" thickBot="1">
      <c r="A4" s="8"/>
      <c r="B4" s="355"/>
      <c r="C4" s="358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112</v>
      </c>
      <c r="L4" s="357"/>
      <c r="M4" s="360"/>
      <c r="P4" s="69" t="s">
        <v>137</v>
      </c>
      <c r="Q4" s="179" t="s">
        <v>387</v>
      </c>
    </row>
    <row r="5" spans="1:17" ht="28.9" customHeight="1">
      <c r="B5" s="343">
        <v>1</v>
      </c>
      <c r="C5" s="356" t="s">
        <v>58</v>
      </c>
      <c r="D5" s="349">
        <f>Q5</f>
        <v>358409</v>
      </c>
      <c r="E5" s="88" t="str">
        <f>'高額レセ疾病傾向(患者一人当たり医療費順)'!$C$7</f>
        <v>0802</v>
      </c>
      <c r="F5" s="230" t="str">
        <f>'高額レセ疾病傾向(患者一人当たり医療費順)'!$D$7</f>
        <v>その他の外耳疾患</v>
      </c>
      <c r="G5" s="230" t="s">
        <v>412</v>
      </c>
      <c r="H5" s="138">
        <v>1</v>
      </c>
      <c r="I5" s="139">
        <v>6094370</v>
      </c>
      <c r="J5" s="140">
        <v>0</v>
      </c>
      <c r="K5" s="71">
        <f>SUM(I5:J5)</f>
        <v>6094370</v>
      </c>
      <c r="L5" s="181">
        <f t="shared" ref="L5:L36" si="0">IFERROR(K5/H5,"-")</f>
        <v>6094370</v>
      </c>
      <c r="M5" s="188">
        <f>IFERROR(H5/$Q$5,"-")</f>
        <v>2.7901085073198496E-6</v>
      </c>
      <c r="P5" s="49" t="s">
        <v>409</v>
      </c>
      <c r="Q5" s="215">
        <f>市区町村別_患者数!AM6</f>
        <v>358409</v>
      </c>
    </row>
    <row r="6" spans="1:17" ht="28.9" customHeight="1">
      <c r="B6" s="344"/>
      <c r="C6" s="337"/>
      <c r="D6" s="350"/>
      <c r="E6" s="80" t="str">
        <f>'高額レセ疾病傾向(患者一人当たり医療費順)'!$C$8</f>
        <v>0506</v>
      </c>
      <c r="F6" s="231" t="str">
        <f>'高額レセ疾病傾向(患者一人当たり医療費順)'!$D$8</f>
        <v>知的障害&lt;精神遅滞&gt;</v>
      </c>
      <c r="G6" s="231" t="s">
        <v>421</v>
      </c>
      <c r="H6" s="81">
        <v>2</v>
      </c>
      <c r="I6" s="82">
        <v>11059100</v>
      </c>
      <c r="J6" s="83">
        <v>2026230</v>
      </c>
      <c r="K6" s="72">
        <f t="shared" ref="K6:K67" si="1">SUM(I6:J6)</f>
        <v>13085330</v>
      </c>
      <c r="L6" s="182">
        <f t="shared" si="0"/>
        <v>6542665</v>
      </c>
      <c r="M6" s="189">
        <f>IFERROR(H6/$Q$5,"-")</f>
        <v>5.5802170146396992E-6</v>
      </c>
      <c r="P6" s="49" t="s">
        <v>115</v>
      </c>
      <c r="Q6" s="215">
        <f>市区町村別_患者数!AM7</f>
        <v>13481</v>
      </c>
    </row>
    <row r="7" spans="1:17" ht="28.9" customHeight="1">
      <c r="B7" s="344"/>
      <c r="C7" s="337"/>
      <c r="D7" s="350"/>
      <c r="E7" s="80" t="str">
        <f>'高額レセ疾病傾向(患者一人当たり医療費順)'!$C$9</f>
        <v>1402</v>
      </c>
      <c r="F7" s="231" t="str">
        <f>'高額レセ疾病傾向(患者一人当たり医療費順)'!$D$9</f>
        <v>腎不全</v>
      </c>
      <c r="G7" s="231" t="s">
        <v>413</v>
      </c>
      <c r="H7" s="81">
        <v>2142</v>
      </c>
      <c r="I7" s="82">
        <v>6787664700</v>
      </c>
      <c r="J7" s="83">
        <v>6392346100</v>
      </c>
      <c r="K7" s="72">
        <f t="shared" si="1"/>
        <v>13180010800</v>
      </c>
      <c r="L7" s="182">
        <f t="shared" si="0"/>
        <v>6153132.9598506065</v>
      </c>
      <c r="M7" s="189">
        <f>IFERROR(H7/$Q$5,"-")</f>
        <v>5.9764124226791178E-3</v>
      </c>
      <c r="P7" s="49" t="s">
        <v>116</v>
      </c>
      <c r="Q7" s="215">
        <f>市区町村別_患者数!AM8</f>
        <v>8488</v>
      </c>
    </row>
    <row r="8" spans="1:17" ht="28.9" customHeight="1">
      <c r="B8" s="344"/>
      <c r="C8" s="337"/>
      <c r="D8" s="350"/>
      <c r="E8" s="80" t="str">
        <f>'高額レセ疾病傾向(患者一人当たり医療費順)'!$C$10</f>
        <v>0904</v>
      </c>
      <c r="F8" s="231" t="str">
        <f>'高額レセ疾病傾向(患者一人当たり医療費順)'!$D$10</f>
        <v>くも膜下出血</v>
      </c>
      <c r="G8" s="231" t="s">
        <v>418</v>
      </c>
      <c r="H8" s="81">
        <v>120</v>
      </c>
      <c r="I8" s="82">
        <v>681468680</v>
      </c>
      <c r="J8" s="83">
        <v>22870210</v>
      </c>
      <c r="K8" s="72">
        <f t="shared" si="1"/>
        <v>704338890</v>
      </c>
      <c r="L8" s="182">
        <f t="shared" si="0"/>
        <v>5869490.75</v>
      </c>
      <c r="M8" s="189">
        <f>IFERROR(H8/$Q$5,"-")</f>
        <v>3.3481302087838197E-4</v>
      </c>
      <c r="P8" s="49" t="s">
        <v>117</v>
      </c>
      <c r="Q8" s="215">
        <f>市区町村別_患者数!AM9</f>
        <v>9819</v>
      </c>
    </row>
    <row r="9" spans="1:17" ht="28.9" customHeight="1" thickBot="1">
      <c r="B9" s="345"/>
      <c r="C9" s="339"/>
      <c r="D9" s="351"/>
      <c r="E9" s="84" t="str">
        <f>'高額レセ疾病傾向(患者一人当たり医療費順)'!$C$11</f>
        <v>0209</v>
      </c>
      <c r="F9" s="232" t="str">
        <f>'高額レセ疾病傾向(患者一人当たり医療費順)'!$D$11</f>
        <v>白血病</v>
      </c>
      <c r="G9" s="232" t="s">
        <v>417</v>
      </c>
      <c r="H9" s="85">
        <v>132</v>
      </c>
      <c r="I9" s="86">
        <v>420623490</v>
      </c>
      <c r="J9" s="87">
        <v>292662240</v>
      </c>
      <c r="K9" s="73">
        <f t="shared" si="1"/>
        <v>713285730</v>
      </c>
      <c r="L9" s="183">
        <f t="shared" si="0"/>
        <v>5403679.7727272725</v>
      </c>
      <c r="M9" s="190">
        <f>IFERROR(H9/$Q$5,"-")</f>
        <v>3.6829432296622014E-4</v>
      </c>
      <c r="P9" s="49" t="s">
        <v>118</v>
      </c>
      <c r="Q9" s="215">
        <f>市区町村別_患者数!AM10</f>
        <v>8365</v>
      </c>
    </row>
    <row r="10" spans="1:17" ht="28.9" customHeight="1">
      <c r="B10" s="343">
        <v>2</v>
      </c>
      <c r="C10" s="356" t="s">
        <v>115</v>
      </c>
      <c r="D10" s="349">
        <f>Q6</f>
        <v>13481</v>
      </c>
      <c r="E10" s="88" t="str">
        <f>'高額レセ疾病傾向(患者一人当たり医療費順)'!$C$7</f>
        <v>0802</v>
      </c>
      <c r="F10" s="230" t="str">
        <f>'高額レセ疾病傾向(患者一人当たり医療費順)'!$D$7</f>
        <v>その他の外耳疾患</v>
      </c>
      <c r="G10" s="230" t="s">
        <v>710</v>
      </c>
      <c r="H10" s="138" t="s">
        <v>710</v>
      </c>
      <c r="I10" s="139" t="s">
        <v>709</v>
      </c>
      <c r="J10" s="140" t="s">
        <v>709</v>
      </c>
      <c r="K10" s="71" t="s">
        <v>709</v>
      </c>
      <c r="L10" s="181" t="str">
        <f t="shared" si="0"/>
        <v>-</v>
      </c>
      <c r="M10" s="188" t="str">
        <f>IFERROR(H10/$Q$6,"-")</f>
        <v>-</v>
      </c>
      <c r="P10" s="49" t="s">
        <v>119</v>
      </c>
      <c r="Q10" s="215">
        <f>市区町村別_患者数!AM11</f>
        <v>12149</v>
      </c>
    </row>
    <row r="11" spans="1:17" ht="28.9" customHeight="1">
      <c r="B11" s="344"/>
      <c r="C11" s="337"/>
      <c r="D11" s="350"/>
      <c r="E11" s="80" t="str">
        <f>'高額レセ疾病傾向(患者一人当たり医療費順)'!$C$8</f>
        <v>0506</v>
      </c>
      <c r="F11" s="231" t="str">
        <f>'高額レセ疾病傾向(患者一人当たり医療費順)'!$D$8</f>
        <v>知的障害&lt;精神遅滞&gt;</v>
      </c>
      <c r="G11" s="231" t="s">
        <v>710</v>
      </c>
      <c r="H11" s="81" t="s">
        <v>710</v>
      </c>
      <c r="I11" s="82" t="s">
        <v>709</v>
      </c>
      <c r="J11" s="83" t="s">
        <v>709</v>
      </c>
      <c r="K11" s="72" t="s">
        <v>709</v>
      </c>
      <c r="L11" s="182" t="str">
        <f t="shared" si="0"/>
        <v>-</v>
      </c>
      <c r="M11" s="189" t="str">
        <f>IFERROR(H11/$Q$6,"-")</f>
        <v>-</v>
      </c>
      <c r="P11" s="49" t="s">
        <v>120</v>
      </c>
      <c r="Q11" s="215">
        <f>市区町村別_患者数!AM12</f>
        <v>10756</v>
      </c>
    </row>
    <row r="12" spans="1:17" ht="28.9" customHeight="1">
      <c r="B12" s="344"/>
      <c r="C12" s="337"/>
      <c r="D12" s="350"/>
      <c r="E12" s="80" t="str">
        <f>'高額レセ疾病傾向(患者一人当たり医療費順)'!$C$9</f>
        <v>1402</v>
      </c>
      <c r="F12" s="231" t="str">
        <f>'高額レセ疾病傾向(患者一人当たり医療費順)'!$D$9</f>
        <v>腎不全</v>
      </c>
      <c r="G12" s="231" t="s">
        <v>419</v>
      </c>
      <c r="H12" s="81">
        <v>82</v>
      </c>
      <c r="I12" s="82">
        <v>228865740</v>
      </c>
      <c r="J12" s="83">
        <v>242099940</v>
      </c>
      <c r="K12" s="72">
        <f t="shared" si="1"/>
        <v>470965680</v>
      </c>
      <c r="L12" s="182">
        <f t="shared" si="0"/>
        <v>5743483.9024390243</v>
      </c>
      <c r="M12" s="189">
        <f>IFERROR(H12/$Q$6,"-")</f>
        <v>6.0826348193754173E-3</v>
      </c>
      <c r="P12" s="49" t="s">
        <v>59</v>
      </c>
      <c r="Q12" s="215">
        <f>市区町村別_患者数!AM13</f>
        <v>8668</v>
      </c>
    </row>
    <row r="13" spans="1:17" ht="28.9" customHeight="1">
      <c r="B13" s="344"/>
      <c r="C13" s="337"/>
      <c r="D13" s="350"/>
      <c r="E13" s="80" t="str">
        <f>'高額レセ疾病傾向(患者一人当たり医療費順)'!$C$10</f>
        <v>0904</v>
      </c>
      <c r="F13" s="231" t="str">
        <f>'高額レセ疾病傾向(患者一人当たり医療費順)'!$D$10</f>
        <v>くも膜下出血</v>
      </c>
      <c r="G13" s="231" t="s">
        <v>435</v>
      </c>
      <c r="H13" s="81">
        <v>3</v>
      </c>
      <c r="I13" s="82">
        <v>25436840</v>
      </c>
      <c r="J13" s="83">
        <v>796580</v>
      </c>
      <c r="K13" s="72">
        <f>SUM(I13:J13)</f>
        <v>26233420</v>
      </c>
      <c r="L13" s="182">
        <f t="shared" si="0"/>
        <v>8744473.333333334</v>
      </c>
      <c r="M13" s="189">
        <f>IFERROR(H13/$Q$6,"-")</f>
        <v>2.2253542022105185E-4</v>
      </c>
      <c r="P13" s="49" t="s">
        <v>121</v>
      </c>
      <c r="Q13" s="215">
        <f>市区町村別_患者数!AM14</f>
        <v>5575</v>
      </c>
    </row>
    <row r="14" spans="1:17" ht="28.9" customHeight="1" thickBot="1">
      <c r="B14" s="345"/>
      <c r="C14" s="339"/>
      <c r="D14" s="351"/>
      <c r="E14" s="84" t="str">
        <f>'高額レセ疾病傾向(患者一人当たり医療費順)'!$C$11</f>
        <v>0209</v>
      </c>
      <c r="F14" s="232" t="str">
        <f>'高額レセ疾病傾向(患者一人当たり医療費順)'!$D$11</f>
        <v>白血病</v>
      </c>
      <c r="G14" s="232" t="s">
        <v>436</v>
      </c>
      <c r="H14" s="85">
        <v>6</v>
      </c>
      <c r="I14" s="86">
        <v>10078770</v>
      </c>
      <c r="J14" s="87">
        <v>10233490</v>
      </c>
      <c r="K14" s="73">
        <f>SUM(I14:J14)</f>
        <v>20312260</v>
      </c>
      <c r="L14" s="183">
        <f t="shared" si="0"/>
        <v>3385376.6666666665</v>
      </c>
      <c r="M14" s="190">
        <f>IFERROR(H14/$Q$6,"-")</f>
        <v>4.4507084044210371E-4</v>
      </c>
      <c r="P14" s="49" t="s">
        <v>60</v>
      </c>
      <c r="Q14" s="215">
        <f>市区町村別_患者数!AM15</f>
        <v>12988</v>
      </c>
    </row>
    <row r="15" spans="1:17" ht="28.9" customHeight="1">
      <c r="B15" s="343">
        <v>3</v>
      </c>
      <c r="C15" s="356" t="s">
        <v>116</v>
      </c>
      <c r="D15" s="349">
        <f>Q7</f>
        <v>8488</v>
      </c>
      <c r="E15" s="88" t="str">
        <f>'高額レセ疾病傾向(患者一人当たり医療費順)'!$C$7</f>
        <v>0802</v>
      </c>
      <c r="F15" s="230" t="str">
        <f>'高額レセ疾病傾向(患者一人当たり医療費順)'!$D$7</f>
        <v>その他の外耳疾患</v>
      </c>
      <c r="G15" s="230" t="s">
        <v>709</v>
      </c>
      <c r="H15" s="138" t="s">
        <v>709</v>
      </c>
      <c r="I15" s="139" t="s">
        <v>709</v>
      </c>
      <c r="J15" s="140" t="s">
        <v>709</v>
      </c>
      <c r="K15" s="71" t="s">
        <v>709</v>
      </c>
      <c r="L15" s="181" t="str">
        <f t="shared" si="0"/>
        <v>-</v>
      </c>
      <c r="M15" s="188" t="str">
        <f>IFERROR(H15/$Q$7,"-")</f>
        <v>-</v>
      </c>
      <c r="P15" s="49" t="s">
        <v>61</v>
      </c>
      <c r="Q15" s="215">
        <f>市区町村別_患者数!AM16</f>
        <v>22549</v>
      </c>
    </row>
    <row r="16" spans="1:17" ht="28.9" customHeight="1">
      <c r="B16" s="344"/>
      <c r="C16" s="337"/>
      <c r="D16" s="350"/>
      <c r="E16" s="80" t="str">
        <f>'高額レセ疾病傾向(患者一人当たり医療費順)'!$C$8</f>
        <v>0506</v>
      </c>
      <c r="F16" s="231" t="str">
        <f>'高額レセ疾病傾向(患者一人当たり医療費順)'!$D$8</f>
        <v>知的障害&lt;精神遅滞&gt;</v>
      </c>
      <c r="G16" s="231" t="s">
        <v>286</v>
      </c>
      <c r="H16" s="81">
        <v>1</v>
      </c>
      <c r="I16" s="82">
        <v>6748160</v>
      </c>
      <c r="J16" s="83">
        <v>2026230</v>
      </c>
      <c r="K16" s="72">
        <f t="shared" si="1"/>
        <v>8774390</v>
      </c>
      <c r="L16" s="182">
        <f t="shared" si="0"/>
        <v>8774390</v>
      </c>
      <c r="M16" s="189">
        <f>IFERROR(H16/$Q$7,"-")</f>
        <v>1.17813383600377E-4</v>
      </c>
      <c r="P16" s="49" t="s">
        <v>122</v>
      </c>
      <c r="Q16" s="215">
        <f>市区町村別_患者数!AM17</f>
        <v>11762</v>
      </c>
    </row>
    <row r="17" spans="2:17" ht="28.9" customHeight="1">
      <c r="B17" s="344"/>
      <c r="C17" s="337"/>
      <c r="D17" s="350"/>
      <c r="E17" s="80" t="str">
        <f>'高額レセ疾病傾向(患者一人当たり医療費順)'!$C$9</f>
        <v>1402</v>
      </c>
      <c r="F17" s="231" t="str">
        <f>'高額レセ疾病傾向(患者一人当たり医療費順)'!$D$9</f>
        <v>腎不全</v>
      </c>
      <c r="G17" s="231" t="s">
        <v>419</v>
      </c>
      <c r="H17" s="81">
        <v>50</v>
      </c>
      <c r="I17" s="82">
        <v>161332270</v>
      </c>
      <c r="J17" s="83">
        <v>174121880</v>
      </c>
      <c r="K17" s="72">
        <f t="shared" si="1"/>
        <v>335454150</v>
      </c>
      <c r="L17" s="182">
        <f t="shared" si="0"/>
        <v>6709083</v>
      </c>
      <c r="M17" s="189">
        <f>IFERROR(H17/$Q$7,"-")</f>
        <v>5.8906691800188499E-3</v>
      </c>
      <c r="P17" s="49" t="s">
        <v>123</v>
      </c>
      <c r="Q17" s="215">
        <f>市区町村別_患者数!AM18</f>
        <v>20420</v>
      </c>
    </row>
    <row r="18" spans="2:17" ht="28.9" customHeight="1">
      <c r="B18" s="344"/>
      <c r="C18" s="337"/>
      <c r="D18" s="350"/>
      <c r="E18" s="80" t="str">
        <f>'高額レセ疾病傾向(患者一人当たり医療費順)'!$C$10</f>
        <v>0904</v>
      </c>
      <c r="F18" s="231" t="str">
        <f>'高額レセ疾病傾向(患者一人当たり医療費順)'!$D$10</f>
        <v>くも膜下出血</v>
      </c>
      <c r="G18" s="231" t="s">
        <v>437</v>
      </c>
      <c r="H18" s="81">
        <v>2</v>
      </c>
      <c r="I18" s="82">
        <v>14819220</v>
      </c>
      <c r="J18" s="83">
        <v>434610</v>
      </c>
      <c r="K18" s="72">
        <f>SUM(I18:J18)</f>
        <v>15253830</v>
      </c>
      <c r="L18" s="182">
        <f t="shared" si="0"/>
        <v>7626915</v>
      </c>
      <c r="M18" s="189">
        <f>IFERROR(H18/$Q$7,"-")</f>
        <v>2.35626767200754E-4</v>
      </c>
      <c r="P18" s="49" t="s">
        <v>124</v>
      </c>
      <c r="Q18" s="215">
        <f>市区町村別_患者数!AM19</f>
        <v>15367</v>
      </c>
    </row>
    <row r="19" spans="2:17" ht="28.9" customHeight="1" thickBot="1">
      <c r="B19" s="345"/>
      <c r="C19" s="339"/>
      <c r="D19" s="351"/>
      <c r="E19" s="84" t="str">
        <f>'高額レセ疾病傾向(患者一人当たり医療費順)'!$C$11</f>
        <v>0209</v>
      </c>
      <c r="F19" s="232" t="str">
        <f>'高額レセ疾病傾向(患者一人当たり医療費順)'!$D$11</f>
        <v>白血病</v>
      </c>
      <c r="G19" s="232" t="s">
        <v>438</v>
      </c>
      <c r="H19" s="85">
        <v>1</v>
      </c>
      <c r="I19" s="86">
        <v>2459810</v>
      </c>
      <c r="J19" s="87">
        <v>8751840</v>
      </c>
      <c r="K19" s="73">
        <f>SUM(I19:J19)</f>
        <v>11211650</v>
      </c>
      <c r="L19" s="183">
        <f t="shared" si="0"/>
        <v>11211650</v>
      </c>
      <c r="M19" s="190">
        <f>IFERROR(H19/$Q$7,"-")</f>
        <v>1.17813383600377E-4</v>
      </c>
      <c r="P19" s="49" t="s">
        <v>125</v>
      </c>
      <c r="Q19" s="215">
        <f>市区町村別_患者数!AM20</f>
        <v>24419</v>
      </c>
    </row>
    <row r="20" spans="2:17" ht="28.9" customHeight="1">
      <c r="B20" s="343">
        <v>4</v>
      </c>
      <c r="C20" s="356" t="s">
        <v>117</v>
      </c>
      <c r="D20" s="349">
        <f>Q8</f>
        <v>9819</v>
      </c>
      <c r="E20" s="88" t="str">
        <f>'高額レセ疾病傾向(患者一人当たり医療費順)'!$C$7</f>
        <v>0802</v>
      </c>
      <c r="F20" s="230" t="str">
        <f>'高額レセ疾病傾向(患者一人当たり医療費順)'!$D$7</f>
        <v>その他の外耳疾患</v>
      </c>
      <c r="G20" s="230" t="s">
        <v>709</v>
      </c>
      <c r="H20" s="138" t="s">
        <v>709</v>
      </c>
      <c r="I20" s="139" t="s">
        <v>709</v>
      </c>
      <c r="J20" s="140" t="s">
        <v>709</v>
      </c>
      <c r="K20" s="71" t="s">
        <v>709</v>
      </c>
      <c r="L20" s="181" t="str">
        <f t="shared" si="0"/>
        <v>-</v>
      </c>
      <c r="M20" s="188" t="str">
        <f>IFERROR(H20/$Q$8,"-")</f>
        <v>-</v>
      </c>
      <c r="P20" s="49" t="s">
        <v>62</v>
      </c>
      <c r="Q20" s="215">
        <f>市区町村別_患者数!AM21</f>
        <v>16481</v>
      </c>
    </row>
    <row r="21" spans="2:17" ht="28.9" customHeight="1">
      <c r="B21" s="344"/>
      <c r="C21" s="337"/>
      <c r="D21" s="350"/>
      <c r="E21" s="80" t="str">
        <f>'高額レセ疾病傾向(患者一人当たり医療費順)'!$C$8</f>
        <v>0506</v>
      </c>
      <c r="F21" s="231" t="str">
        <f>'高額レセ疾病傾向(患者一人当たり医療費順)'!$D$8</f>
        <v>知的障害&lt;精神遅滞&gt;</v>
      </c>
      <c r="G21" s="231" t="s">
        <v>709</v>
      </c>
      <c r="H21" s="81" t="s">
        <v>709</v>
      </c>
      <c r="I21" s="82" t="s">
        <v>709</v>
      </c>
      <c r="J21" s="83" t="s">
        <v>709</v>
      </c>
      <c r="K21" s="72" t="s">
        <v>709</v>
      </c>
      <c r="L21" s="182" t="str">
        <f t="shared" si="0"/>
        <v>-</v>
      </c>
      <c r="M21" s="189" t="str">
        <f>IFERROR(H21/$Q$8,"-")</f>
        <v>-</v>
      </c>
      <c r="P21" s="49" t="s">
        <v>126</v>
      </c>
      <c r="Q21" s="215">
        <f>市区町村別_患者数!AM22</f>
        <v>23393</v>
      </c>
    </row>
    <row r="22" spans="2:17" ht="28.9" customHeight="1">
      <c r="B22" s="344"/>
      <c r="C22" s="337"/>
      <c r="D22" s="350"/>
      <c r="E22" s="80" t="str">
        <f>'高額レセ疾病傾向(患者一人当たり医療費順)'!$C$9</f>
        <v>1402</v>
      </c>
      <c r="F22" s="231" t="str">
        <f>'高額レセ疾病傾向(患者一人当たり医療費順)'!$D$9</f>
        <v>腎不全</v>
      </c>
      <c r="G22" s="231" t="s">
        <v>413</v>
      </c>
      <c r="H22" s="81">
        <v>57</v>
      </c>
      <c r="I22" s="82">
        <v>180181660</v>
      </c>
      <c r="J22" s="83">
        <v>152178100</v>
      </c>
      <c r="K22" s="72">
        <f t="shared" si="1"/>
        <v>332359760</v>
      </c>
      <c r="L22" s="182">
        <f t="shared" si="0"/>
        <v>5830872.9824561402</v>
      </c>
      <c r="M22" s="189">
        <f>IFERROR(H22/$Q$8,"-")</f>
        <v>5.8050717995722576E-3</v>
      </c>
      <c r="P22" s="49" t="s">
        <v>63</v>
      </c>
      <c r="Q22" s="215">
        <f>市区町村別_患者数!AM23</f>
        <v>21155</v>
      </c>
    </row>
    <row r="23" spans="2:17" ht="28.9" customHeight="1">
      <c r="B23" s="344"/>
      <c r="C23" s="337"/>
      <c r="D23" s="350"/>
      <c r="E23" s="80" t="str">
        <f>'高額レセ疾病傾向(患者一人当たり医療費順)'!$C$10</f>
        <v>0904</v>
      </c>
      <c r="F23" s="231" t="str">
        <f>'高額レセ疾病傾向(患者一人当たり医療費順)'!$D$10</f>
        <v>くも膜下出血</v>
      </c>
      <c r="G23" s="231" t="s">
        <v>418</v>
      </c>
      <c r="H23" s="81">
        <v>5</v>
      </c>
      <c r="I23" s="82">
        <v>35191960</v>
      </c>
      <c r="J23" s="83">
        <v>988290</v>
      </c>
      <c r="K23" s="72">
        <f>SUM(I23:J23)</f>
        <v>36180250</v>
      </c>
      <c r="L23" s="182">
        <f t="shared" si="0"/>
        <v>7236050</v>
      </c>
      <c r="M23" s="189">
        <f>IFERROR(H23/$Q$8,"-")</f>
        <v>5.0921682452388227E-4</v>
      </c>
      <c r="P23" s="49" t="s">
        <v>127</v>
      </c>
      <c r="Q23" s="215">
        <f>市区町村別_患者数!AM24</f>
        <v>14704</v>
      </c>
    </row>
    <row r="24" spans="2:17" ht="28.9" customHeight="1" thickBot="1">
      <c r="B24" s="345"/>
      <c r="C24" s="339"/>
      <c r="D24" s="351"/>
      <c r="E24" s="84" t="str">
        <f>'高額レセ疾病傾向(患者一人当たり医療費順)'!$C$11</f>
        <v>0209</v>
      </c>
      <c r="F24" s="232" t="str">
        <f>'高額レセ疾病傾向(患者一人当たり医療費順)'!$D$11</f>
        <v>白血病</v>
      </c>
      <c r="G24" s="232" t="s">
        <v>439</v>
      </c>
      <c r="H24" s="85">
        <v>2</v>
      </c>
      <c r="I24" s="86">
        <v>27511660</v>
      </c>
      <c r="J24" s="87">
        <v>456960</v>
      </c>
      <c r="K24" s="73">
        <f>SUM(I24:J24)</f>
        <v>27968620</v>
      </c>
      <c r="L24" s="183">
        <f t="shared" si="0"/>
        <v>13984310</v>
      </c>
      <c r="M24" s="190">
        <f>IFERROR(H24/$Q$8,"-")</f>
        <v>2.0368672980955292E-4</v>
      </c>
      <c r="P24" s="49" t="s">
        <v>128</v>
      </c>
      <c r="Q24" s="215">
        <f>市区町村別_患者数!AM25</f>
        <v>21797</v>
      </c>
    </row>
    <row r="25" spans="2:17" ht="28.9" customHeight="1">
      <c r="B25" s="343">
        <v>5</v>
      </c>
      <c r="C25" s="356" t="s">
        <v>118</v>
      </c>
      <c r="D25" s="349">
        <f>Q9</f>
        <v>8365</v>
      </c>
      <c r="E25" s="88" t="str">
        <f>'高額レセ疾病傾向(患者一人当たり医療費順)'!$C$7</f>
        <v>0802</v>
      </c>
      <c r="F25" s="230" t="str">
        <f>'高額レセ疾病傾向(患者一人当たり医療費順)'!$D$7</f>
        <v>その他の外耳疾患</v>
      </c>
      <c r="G25" s="230" t="s">
        <v>709</v>
      </c>
      <c r="H25" s="138" t="s">
        <v>709</v>
      </c>
      <c r="I25" s="139" t="s">
        <v>709</v>
      </c>
      <c r="J25" s="140" t="s">
        <v>709</v>
      </c>
      <c r="K25" s="71" t="s">
        <v>709</v>
      </c>
      <c r="L25" s="181" t="str">
        <f t="shared" si="0"/>
        <v>-</v>
      </c>
      <c r="M25" s="188" t="str">
        <f>IFERROR(H25/$Q$9,"-")</f>
        <v>-</v>
      </c>
      <c r="P25" s="49" t="s">
        <v>129</v>
      </c>
      <c r="Q25" s="215">
        <f>市区町村別_患者数!AM26</f>
        <v>14535</v>
      </c>
    </row>
    <row r="26" spans="2:17" ht="28.9" customHeight="1">
      <c r="B26" s="344"/>
      <c r="C26" s="337"/>
      <c r="D26" s="350"/>
      <c r="E26" s="80" t="str">
        <f>'高額レセ疾病傾向(患者一人当たり医療費順)'!$C$8</f>
        <v>0506</v>
      </c>
      <c r="F26" s="231" t="str">
        <f>'高額レセ疾病傾向(患者一人当たり医療費順)'!$D$8</f>
        <v>知的障害&lt;精神遅滞&gt;</v>
      </c>
      <c r="G26" s="231" t="s">
        <v>709</v>
      </c>
      <c r="H26" s="81" t="s">
        <v>709</v>
      </c>
      <c r="I26" s="82" t="s">
        <v>709</v>
      </c>
      <c r="J26" s="83" t="s">
        <v>709</v>
      </c>
      <c r="K26" s="72" t="s">
        <v>709</v>
      </c>
      <c r="L26" s="182" t="str">
        <f t="shared" si="0"/>
        <v>-</v>
      </c>
      <c r="M26" s="189" t="str">
        <f>IFERROR(H26/$Q$9,"-")</f>
        <v>-</v>
      </c>
      <c r="P26" s="49" t="s">
        <v>64</v>
      </c>
      <c r="Q26" s="215">
        <f>市区町村別_患者数!AM27</f>
        <v>18539</v>
      </c>
    </row>
    <row r="27" spans="2:17" ht="28.9" customHeight="1">
      <c r="B27" s="344"/>
      <c r="C27" s="337"/>
      <c r="D27" s="350"/>
      <c r="E27" s="80" t="str">
        <f>'高額レセ疾病傾向(患者一人当たり医療費順)'!$C$9</f>
        <v>1402</v>
      </c>
      <c r="F27" s="231" t="str">
        <f>'高額レセ疾病傾向(患者一人当たり医療費順)'!$D$9</f>
        <v>腎不全</v>
      </c>
      <c r="G27" s="231" t="s">
        <v>413</v>
      </c>
      <c r="H27" s="81">
        <v>38</v>
      </c>
      <c r="I27" s="82">
        <v>114932180</v>
      </c>
      <c r="J27" s="83">
        <v>126682690</v>
      </c>
      <c r="K27" s="72">
        <f t="shared" si="1"/>
        <v>241614870</v>
      </c>
      <c r="L27" s="182">
        <f t="shared" si="0"/>
        <v>6358286.0526315793</v>
      </c>
      <c r="M27" s="189">
        <f>IFERROR(H27/$Q$9,"-")</f>
        <v>4.5427375971309027E-3</v>
      </c>
      <c r="P27" s="49" t="s">
        <v>130</v>
      </c>
      <c r="Q27" s="215">
        <f>市区町村別_患者数!AM28</f>
        <v>30667</v>
      </c>
    </row>
    <row r="28" spans="2:17" ht="28.9" customHeight="1">
      <c r="B28" s="344"/>
      <c r="C28" s="337"/>
      <c r="D28" s="350"/>
      <c r="E28" s="80" t="str">
        <f>'高額レセ疾病傾向(患者一人当たり医療費順)'!$C$10</f>
        <v>0904</v>
      </c>
      <c r="F28" s="231" t="str">
        <f>'高額レセ疾病傾向(患者一人当たり医療費順)'!$D$10</f>
        <v>くも膜下出血</v>
      </c>
      <c r="G28" s="231" t="s">
        <v>440</v>
      </c>
      <c r="H28" s="81">
        <v>5</v>
      </c>
      <c r="I28" s="82">
        <v>29074040</v>
      </c>
      <c r="J28" s="83">
        <v>1258170</v>
      </c>
      <c r="K28" s="72">
        <f>SUM(I28:J28)</f>
        <v>30332210</v>
      </c>
      <c r="L28" s="182">
        <f t="shared" si="0"/>
        <v>6066442</v>
      </c>
      <c r="M28" s="189">
        <f>IFERROR(H28/$Q$9,"-")</f>
        <v>5.977286312014345E-4</v>
      </c>
      <c r="P28" s="49" t="s">
        <v>131</v>
      </c>
      <c r="Q28" s="215">
        <f>市区町村別_患者数!AM29</f>
        <v>13125</v>
      </c>
    </row>
    <row r="29" spans="2:17" ht="28.9" customHeight="1" thickBot="1">
      <c r="B29" s="345"/>
      <c r="C29" s="339"/>
      <c r="D29" s="351"/>
      <c r="E29" s="84" t="str">
        <f>'高額レセ疾病傾向(患者一人当たり医療費順)'!$C$11</f>
        <v>0209</v>
      </c>
      <c r="F29" s="232" t="str">
        <f>'高額レセ疾病傾向(患者一人当たり医療費順)'!$D$11</f>
        <v>白血病</v>
      </c>
      <c r="G29" s="232" t="s">
        <v>709</v>
      </c>
      <c r="H29" s="85" t="s">
        <v>709</v>
      </c>
      <c r="I29" s="86" t="s">
        <v>709</v>
      </c>
      <c r="J29" s="87" t="s">
        <v>709</v>
      </c>
      <c r="K29" s="73" t="s">
        <v>709</v>
      </c>
      <c r="L29" s="183" t="str">
        <f t="shared" si="0"/>
        <v>-</v>
      </c>
      <c r="M29" s="190" t="str">
        <f>IFERROR(H29/$Q$9,"-")</f>
        <v>-</v>
      </c>
      <c r="P29" s="49" t="s">
        <v>132</v>
      </c>
      <c r="Q29" s="215">
        <f>市区町村別_患者数!AM30</f>
        <v>9097</v>
      </c>
    </row>
    <row r="30" spans="2:17" ht="28.9" customHeight="1">
      <c r="B30" s="343">
        <v>6</v>
      </c>
      <c r="C30" s="356" t="s">
        <v>119</v>
      </c>
      <c r="D30" s="349">
        <f>Q10</f>
        <v>12149</v>
      </c>
      <c r="E30" s="88" t="str">
        <f>'高額レセ疾病傾向(患者一人当たり医療費順)'!$C$7</f>
        <v>0802</v>
      </c>
      <c r="F30" s="230" t="str">
        <f>'高額レセ疾病傾向(患者一人当たり医療費順)'!$D$7</f>
        <v>その他の外耳疾患</v>
      </c>
      <c r="G30" s="230" t="s">
        <v>709</v>
      </c>
      <c r="H30" s="138" t="s">
        <v>709</v>
      </c>
      <c r="I30" s="139" t="s">
        <v>709</v>
      </c>
      <c r="J30" s="140" t="s">
        <v>709</v>
      </c>
      <c r="K30" s="71" t="s">
        <v>709</v>
      </c>
      <c r="L30" s="181" t="str">
        <f t="shared" si="0"/>
        <v>-</v>
      </c>
      <c r="M30" s="188" t="str">
        <f>IFERROR(H30/$Q$10,"-")</f>
        <v>-</v>
      </c>
      <c r="P30" s="49" t="s">
        <v>36</v>
      </c>
      <c r="Q30" s="215">
        <f>市区町村別_患者数!AM31</f>
        <v>125950</v>
      </c>
    </row>
    <row r="31" spans="2:17" ht="28.9" customHeight="1">
      <c r="B31" s="344"/>
      <c r="C31" s="337"/>
      <c r="D31" s="350"/>
      <c r="E31" s="80" t="str">
        <f>'高額レセ疾病傾向(患者一人当たり医療費順)'!$C$8</f>
        <v>0506</v>
      </c>
      <c r="F31" s="231" t="str">
        <f>'高額レセ疾病傾向(患者一人当たり医療費順)'!$D$8</f>
        <v>知的障害&lt;精神遅滞&gt;</v>
      </c>
      <c r="G31" s="231" t="s">
        <v>709</v>
      </c>
      <c r="H31" s="81" t="s">
        <v>709</v>
      </c>
      <c r="I31" s="82" t="s">
        <v>709</v>
      </c>
      <c r="J31" s="83" t="s">
        <v>709</v>
      </c>
      <c r="K31" s="72" t="s">
        <v>709</v>
      </c>
      <c r="L31" s="182" t="str">
        <f t="shared" si="0"/>
        <v>-</v>
      </c>
      <c r="M31" s="189" t="str">
        <f>IFERROR(H31/$Q$10,"-")</f>
        <v>-</v>
      </c>
      <c r="P31" s="49" t="s">
        <v>37</v>
      </c>
      <c r="Q31" s="215">
        <f>市区町村別_患者数!AM32</f>
        <v>21854</v>
      </c>
    </row>
    <row r="32" spans="2:17" ht="28.9" customHeight="1">
      <c r="B32" s="344"/>
      <c r="C32" s="337"/>
      <c r="D32" s="350"/>
      <c r="E32" s="80" t="str">
        <f>'高額レセ疾病傾向(患者一人当たり医療費順)'!$C$9</f>
        <v>1402</v>
      </c>
      <c r="F32" s="231" t="str">
        <f>'高額レセ疾病傾向(患者一人当たり医療費順)'!$D$9</f>
        <v>腎不全</v>
      </c>
      <c r="G32" s="231" t="s">
        <v>413</v>
      </c>
      <c r="H32" s="81">
        <v>80</v>
      </c>
      <c r="I32" s="82">
        <v>345460730</v>
      </c>
      <c r="J32" s="83">
        <v>213595320</v>
      </c>
      <c r="K32" s="72">
        <f t="shared" si="1"/>
        <v>559056050</v>
      </c>
      <c r="L32" s="182">
        <f t="shared" si="0"/>
        <v>6988200.625</v>
      </c>
      <c r="M32" s="189">
        <f>IFERROR(H32/$Q$10,"-")</f>
        <v>6.5849041073339368E-3</v>
      </c>
      <c r="P32" s="49" t="s">
        <v>38</v>
      </c>
      <c r="Q32" s="215">
        <f>市区町村別_患者数!AM33</f>
        <v>17300</v>
      </c>
    </row>
    <row r="33" spans="2:17" ht="28.9" customHeight="1">
      <c r="B33" s="344"/>
      <c r="C33" s="337"/>
      <c r="D33" s="350"/>
      <c r="E33" s="80" t="str">
        <f>'高額レセ疾病傾向(患者一人当たり医療費順)'!$C$10</f>
        <v>0904</v>
      </c>
      <c r="F33" s="231" t="str">
        <f>'高額レセ疾病傾向(患者一人当たり医療費順)'!$D$10</f>
        <v>くも膜下出血</v>
      </c>
      <c r="G33" s="231" t="s">
        <v>441</v>
      </c>
      <c r="H33" s="81">
        <v>3</v>
      </c>
      <c r="I33" s="82">
        <v>18086850</v>
      </c>
      <c r="J33" s="83">
        <v>391710</v>
      </c>
      <c r="K33" s="72">
        <f>SUM(I33:J33)</f>
        <v>18478560</v>
      </c>
      <c r="L33" s="182">
        <f t="shared" si="0"/>
        <v>6159520</v>
      </c>
      <c r="M33" s="189">
        <f>IFERROR(H33/$Q$10,"-")</f>
        <v>2.4693390402502261E-4</v>
      </c>
      <c r="P33" s="49" t="s">
        <v>39</v>
      </c>
      <c r="Q33" s="215">
        <f>市区町村別_患者数!AM34</f>
        <v>14861</v>
      </c>
    </row>
    <row r="34" spans="2:17" ht="28.9" customHeight="1" thickBot="1">
      <c r="B34" s="345"/>
      <c r="C34" s="339"/>
      <c r="D34" s="351"/>
      <c r="E34" s="84" t="str">
        <f>'高額レセ疾病傾向(患者一人当たり医療費順)'!$C$11</f>
        <v>0209</v>
      </c>
      <c r="F34" s="232" t="str">
        <f>'高額レセ疾病傾向(患者一人当たり医療費順)'!$D$11</f>
        <v>白血病</v>
      </c>
      <c r="G34" s="232" t="s">
        <v>442</v>
      </c>
      <c r="H34" s="85">
        <v>7</v>
      </c>
      <c r="I34" s="86">
        <v>10898590</v>
      </c>
      <c r="J34" s="87">
        <v>17671630</v>
      </c>
      <c r="K34" s="73">
        <f>SUM(I34:J34)</f>
        <v>28570220</v>
      </c>
      <c r="L34" s="183">
        <f t="shared" si="0"/>
        <v>4081460</v>
      </c>
      <c r="M34" s="190">
        <f>IFERROR(H34/$Q$10,"-")</f>
        <v>5.7617910939171944E-4</v>
      </c>
      <c r="P34" s="49" t="s">
        <v>40</v>
      </c>
      <c r="Q34" s="215">
        <f>市区町村別_患者数!AM35</f>
        <v>20112</v>
      </c>
    </row>
    <row r="35" spans="2:17" ht="28.9" customHeight="1">
      <c r="B35" s="343">
        <v>7</v>
      </c>
      <c r="C35" s="356" t="s">
        <v>120</v>
      </c>
      <c r="D35" s="349">
        <f>Q11</f>
        <v>10756</v>
      </c>
      <c r="E35" s="88" t="str">
        <f>'高額レセ疾病傾向(患者一人当たり医療費順)'!$C$7</f>
        <v>0802</v>
      </c>
      <c r="F35" s="230" t="str">
        <f>'高額レセ疾病傾向(患者一人当たり医療費順)'!$D$7</f>
        <v>その他の外耳疾患</v>
      </c>
      <c r="G35" s="230" t="s">
        <v>412</v>
      </c>
      <c r="H35" s="138">
        <v>1</v>
      </c>
      <c r="I35" s="139">
        <v>6094370</v>
      </c>
      <c r="J35" s="140">
        <v>0</v>
      </c>
      <c r="K35" s="71">
        <f>SUM(I35:J35)</f>
        <v>6094370</v>
      </c>
      <c r="L35" s="181">
        <f t="shared" si="0"/>
        <v>6094370</v>
      </c>
      <c r="M35" s="188">
        <f>IFERROR(H35/$Q$11,"-")</f>
        <v>9.2971364819635548E-5</v>
      </c>
      <c r="P35" s="49" t="s">
        <v>41</v>
      </c>
      <c r="Q35" s="215">
        <f>市区町村別_患者数!AM36</f>
        <v>25718</v>
      </c>
    </row>
    <row r="36" spans="2:17" ht="28.9" customHeight="1">
      <c r="B36" s="344"/>
      <c r="C36" s="337"/>
      <c r="D36" s="350"/>
      <c r="E36" s="80" t="str">
        <f>'高額レセ疾病傾向(患者一人当たり医療費順)'!$C$8</f>
        <v>0506</v>
      </c>
      <c r="F36" s="231" t="str">
        <f>'高額レセ疾病傾向(患者一人当たり医療費順)'!$D$8</f>
        <v>知的障害&lt;精神遅滞&gt;</v>
      </c>
      <c r="G36" s="231" t="s">
        <v>709</v>
      </c>
      <c r="H36" s="81" t="s">
        <v>709</v>
      </c>
      <c r="I36" s="82" t="s">
        <v>709</v>
      </c>
      <c r="J36" s="83" t="s">
        <v>709</v>
      </c>
      <c r="K36" s="72" t="s">
        <v>709</v>
      </c>
      <c r="L36" s="182" t="str">
        <f t="shared" si="0"/>
        <v>-</v>
      </c>
      <c r="M36" s="189" t="str">
        <f>IFERROR(H36/$Q$11,"-")</f>
        <v>-</v>
      </c>
      <c r="P36" s="49" t="s">
        <v>42</v>
      </c>
      <c r="Q36" s="215">
        <f>市区町村別_患者数!AM37</f>
        <v>22357</v>
      </c>
    </row>
    <row r="37" spans="2:17" ht="28.9" customHeight="1">
      <c r="B37" s="344"/>
      <c r="C37" s="337"/>
      <c r="D37" s="350"/>
      <c r="E37" s="80" t="str">
        <f>'高額レセ疾病傾向(患者一人当たり医療費順)'!$C$9</f>
        <v>1402</v>
      </c>
      <c r="F37" s="231" t="str">
        <f>'高額レセ疾病傾向(患者一人当たり医療費順)'!$D$9</f>
        <v>腎不全</v>
      </c>
      <c r="G37" s="231" t="s">
        <v>443</v>
      </c>
      <c r="H37" s="81">
        <v>70</v>
      </c>
      <c r="I37" s="82">
        <v>217493470</v>
      </c>
      <c r="J37" s="83">
        <v>206700890</v>
      </c>
      <c r="K37" s="72">
        <f t="shared" si="1"/>
        <v>424194360</v>
      </c>
      <c r="L37" s="182">
        <f t="shared" ref="L37:L68" si="2">IFERROR(K37/H37,"-")</f>
        <v>6059919.4285714282</v>
      </c>
      <c r="M37" s="189">
        <f>IFERROR(H37/$Q$11,"-")</f>
        <v>6.5079955373744886E-3</v>
      </c>
      <c r="P37" s="49" t="s">
        <v>43</v>
      </c>
      <c r="Q37" s="215">
        <f>市区町村別_患者数!AM38</f>
        <v>6212</v>
      </c>
    </row>
    <row r="38" spans="2:17" ht="28.9" customHeight="1">
      <c r="B38" s="344"/>
      <c r="C38" s="337"/>
      <c r="D38" s="350"/>
      <c r="E38" s="80" t="str">
        <f>'高額レセ疾病傾向(患者一人当たり医療費順)'!$C$10</f>
        <v>0904</v>
      </c>
      <c r="F38" s="231" t="str">
        <f>'高額レセ疾病傾向(患者一人当たり医療費順)'!$D$10</f>
        <v>くも膜下出血</v>
      </c>
      <c r="G38" s="231" t="s">
        <v>238</v>
      </c>
      <c r="H38" s="81">
        <v>2</v>
      </c>
      <c r="I38" s="82">
        <v>9795580</v>
      </c>
      <c r="J38" s="83">
        <v>155550</v>
      </c>
      <c r="K38" s="72">
        <f>SUM(I38:J38)</f>
        <v>9951130</v>
      </c>
      <c r="L38" s="182">
        <f t="shared" si="2"/>
        <v>4975565</v>
      </c>
      <c r="M38" s="189">
        <f>IFERROR(H38/$Q$11,"-")</f>
        <v>1.859427296392711E-4</v>
      </c>
      <c r="P38" s="49" t="s">
        <v>45</v>
      </c>
      <c r="Q38" s="215">
        <f>市区町村別_患者数!AM39</f>
        <v>28882</v>
      </c>
    </row>
    <row r="39" spans="2:17" ht="28.9" customHeight="1" thickBot="1">
      <c r="B39" s="345"/>
      <c r="C39" s="339"/>
      <c r="D39" s="351"/>
      <c r="E39" s="84" t="str">
        <f>'高額レセ疾病傾向(患者一人当たり医療費順)'!$C$11</f>
        <v>0209</v>
      </c>
      <c r="F39" s="232" t="str">
        <f>'高額レセ疾病傾向(患者一人当たり医療費順)'!$D$11</f>
        <v>白血病</v>
      </c>
      <c r="G39" s="232" t="s">
        <v>444</v>
      </c>
      <c r="H39" s="85">
        <v>6</v>
      </c>
      <c r="I39" s="86">
        <v>6674520</v>
      </c>
      <c r="J39" s="87">
        <v>18918670</v>
      </c>
      <c r="K39" s="73">
        <f>SUM(I39:J39)</f>
        <v>25593190</v>
      </c>
      <c r="L39" s="183">
        <f t="shared" si="2"/>
        <v>4265531.666666667</v>
      </c>
      <c r="M39" s="190">
        <f>IFERROR(H39/$Q$11,"-")</f>
        <v>5.5782818891781326E-4</v>
      </c>
      <c r="P39" s="49" t="s">
        <v>2</v>
      </c>
      <c r="Q39" s="215">
        <f>市区町村別_患者数!AM40</f>
        <v>57844</v>
      </c>
    </row>
    <row r="40" spans="2:17" ht="28.9" customHeight="1">
      <c r="B40" s="343">
        <v>8</v>
      </c>
      <c r="C40" s="356" t="s">
        <v>59</v>
      </c>
      <c r="D40" s="349">
        <f>Q12</f>
        <v>8668</v>
      </c>
      <c r="E40" s="88" t="str">
        <f>'高額レセ疾病傾向(患者一人当たり医療費順)'!$C$7</f>
        <v>0802</v>
      </c>
      <c r="F40" s="230" t="str">
        <f>'高額レセ疾病傾向(患者一人当たり医療費順)'!$D$7</f>
        <v>その他の外耳疾患</v>
      </c>
      <c r="G40" s="230" t="s">
        <v>709</v>
      </c>
      <c r="H40" s="138" t="s">
        <v>709</v>
      </c>
      <c r="I40" s="139" t="s">
        <v>709</v>
      </c>
      <c r="J40" s="140" t="s">
        <v>709</v>
      </c>
      <c r="K40" s="71" t="s">
        <v>709</v>
      </c>
      <c r="L40" s="181" t="str">
        <f t="shared" si="2"/>
        <v>-</v>
      </c>
      <c r="M40" s="188" t="str">
        <f>IFERROR(H40/$Q$12,"-")</f>
        <v>-</v>
      </c>
      <c r="P40" s="49" t="s">
        <v>3</v>
      </c>
      <c r="Q40" s="215">
        <f>市区町村別_患者数!AM41</f>
        <v>16052</v>
      </c>
    </row>
    <row r="41" spans="2:17" ht="28.9" customHeight="1">
      <c r="B41" s="344"/>
      <c r="C41" s="337"/>
      <c r="D41" s="350"/>
      <c r="E41" s="80" t="str">
        <f>'高額レセ疾病傾向(患者一人当たり医療費順)'!$C$8</f>
        <v>0506</v>
      </c>
      <c r="F41" s="231" t="str">
        <f>'高額レセ疾病傾向(患者一人当たり医療費順)'!$D$8</f>
        <v>知的障害&lt;精神遅滞&gt;</v>
      </c>
      <c r="G41" s="231" t="s">
        <v>709</v>
      </c>
      <c r="H41" s="81" t="s">
        <v>709</v>
      </c>
      <c r="I41" s="82" t="s">
        <v>709</v>
      </c>
      <c r="J41" s="83" t="s">
        <v>709</v>
      </c>
      <c r="K41" s="72" t="s">
        <v>709</v>
      </c>
      <c r="L41" s="182" t="str">
        <f t="shared" si="2"/>
        <v>-</v>
      </c>
      <c r="M41" s="189" t="str">
        <f>IFERROR(H41/$Q$12,"-")</f>
        <v>-</v>
      </c>
      <c r="P41" s="49" t="s">
        <v>4</v>
      </c>
      <c r="Q41" s="215">
        <f>市区町村別_患者数!AM42</f>
        <v>48477</v>
      </c>
    </row>
    <row r="42" spans="2:17" ht="28.9" customHeight="1">
      <c r="B42" s="344"/>
      <c r="C42" s="337"/>
      <c r="D42" s="350"/>
      <c r="E42" s="80" t="str">
        <f>'高額レセ疾病傾向(患者一人当たり医療費順)'!$C$9</f>
        <v>1402</v>
      </c>
      <c r="F42" s="231" t="str">
        <f>'高額レセ疾病傾向(患者一人当たり医療費順)'!$D$9</f>
        <v>腎不全</v>
      </c>
      <c r="G42" s="231" t="s">
        <v>445</v>
      </c>
      <c r="H42" s="81">
        <v>45</v>
      </c>
      <c r="I42" s="82">
        <v>136260570</v>
      </c>
      <c r="J42" s="83">
        <v>149373070</v>
      </c>
      <c r="K42" s="72">
        <f t="shared" si="1"/>
        <v>285633640</v>
      </c>
      <c r="L42" s="182">
        <f t="shared" si="2"/>
        <v>6347414.222222222</v>
      </c>
      <c r="M42" s="189">
        <f>IFERROR(H42/$Q$12,"-")</f>
        <v>5.1915089986155974E-3</v>
      </c>
      <c r="P42" s="49" t="s">
        <v>46</v>
      </c>
      <c r="Q42" s="215">
        <f>市区町村別_患者数!AM43</f>
        <v>10298</v>
      </c>
    </row>
    <row r="43" spans="2:17" ht="28.9" customHeight="1">
      <c r="B43" s="344"/>
      <c r="C43" s="337"/>
      <c r="D43" s="350"/>
      <c r="E43" s="80" t="str">
        <f>'高額レセ疾病傾向(患者一人当たり医療費順)'!$C$10</f>
        <v>0904</v>
      </c>
      <c r="F43" s="231" t="str">
        <f>'高額レセ疾病傾向(患者一人当たり医療費順)'!$D$10</f>
        <v>くも膜下出血</v>
      </c>
      <c r="G43" s="231" t="s">
        <v>446</v>
      </c>
      <c r="H43" s="81">
        <v>2</v>
      </c>
      <c r="I43" s="82">
        <v>11834120</v>
      </c>
      <c r="J43" s="83">
        <v>157200</v>
      </c>
      <c r="K43" s="72">
        <f>SUM(I43:J43)</f>
        <v>11991320</v>
      </c>
      <c r="L43" s="182">
        <f t="shared" si="2"/>
        <v>5995660</v>
      </c>
      <c r="M43" s="189">
        <f>IFERROR(H43/$Q$12,"-")</f>
        <v>2.3073373327180433E-4</v>
      </c>
      <c r="P43" s="49" t="s">
        <v>9</v>
      </c>
      <c r="Q43" s="215">
        <f>市区町村別_患者数!AM44</f>
        <v>57396</v>
      </c>
    </row>
    <row r="44" spans="2:17" ht="28.9" customHeight="1" thickBot="1">
      <c r="B44" s="345"/>
      <c r="C44" s="339"/>
      <c r="D44" s="351"/>
      <c r="E44" s="84" t="str">
        <f>'高額レセ疾病傾向(患者一人当たり医療費順)'!$C$11</f>
        <v>0209</v>
      </c>
      <c r="F44" s="232" t="str">
        <f>'高額レセ疾病傾向(患者一人当たり医療費順)'!$D$11</f>
        <v>白血病</v>
      </c>
      <c r="G44" s="232" t="s">
        <v>447</v>
      </c>
      <c r="H44" s="85">
        <v>2</v>
      </c>
      <c r="I44" s="86">
        <v>9173110</v>
      </c>
      <c r="J44" s="87">
        <v>6358550</v>
      </c>
      <c r="K44" s="73">
        <f>SUM(I44:J44)</f>
        <v>15531660</v>
      </c>
      <c r="L44" s="183">
        <f t="shared" si="2"/>
        <v>7765830</v>
      </c>
      <c r="M44" s="190">
        <f>IFERROR(H44/$Q$12,"-")</f>
        <v>2.3073373327180433E-4</v>
      </c>
      <c r="P44" s="49" t="s">
        <v>47</v>
      </c>
      <c r="Q44" s="215">
        <f>市区町村別_患者数!AM45</f>
        <v>12654</v>
      </c>
    </row>
    <row r="45" spans="2:17" ht="28.9" customHeight="1">
      <c r="B45" s="343">
        <v>9</v>
      </c>
      <c r="C45" s="356" t="s">
        <v>121</v>
      </c>
      <c r="D45" s="349">
        <f>Q13</f>
        <v>5575</v>
      </c>
      <c r="E45" s="88" t="str">
        <f>'高額レセ疾病傾向(患者一人当たり医療費順)'!$C$7</f>
        <v>0802</v>
      </c>
      <c r="F45" s="230" t="str">
        <f>'高額レセ疾病傾向(患者一人当たり医療費順)'!$D$7</f>
        <v>その他の外耳疾患</v>
      </c>
      <c r="G45" s="230" t="s">
        <v>709</v>
      </c>
      <c r="H45" s="138" t="s">
        <v>709</v>
      </c>
      <c r="I45" s="139" t="s">
        <v>709</v>
      </c>
      <c r="J45" s="140" t="s">
        <v>709</v>
      </c>
      <c r="K45" s="71" t="s">
        <v>709</v>
      </c>
      <c r="L45" s="181" t="str">
        <f t="shared" si="2"/>
        <v>-</v>
      </c>
      <c r="M45" s="188" t="str">
        <f>IFERROR(H45/$Q$13,"-")</f>
        <v>-</v>
      </c>
      <c r="P45" s="49" t="s">
        <v>14</v>
      </c>
      <c r="Q45" s="215">
        <f>市区町村別_患者数!AM46</f>
        <v>23319</v>
      </c>
    </row>
    <row r="46" spans="2:17" ht="28.9" customHeight="1">
      <c r="B46" s="344"/>
      <c r="C46" s="337"/>
      <c r="D46" s="350"/>
      <c r="E46" s="80" t="str">
        <f>'高額レセ疾病傾向(患者一人当たり医療費順)'!$C$8</f>
        <v>0506</v>
      </c>
      <c r="F46" s="231" t="str">
        <f>'高額レセ疾病傾向(患者一人当たり医療費順)'!$D$8</f>
        <v>知的障害&lt;精神遅滞&gt;</v>
      </c>
      <c r="G46" s="231" t="s">
        <v>709</v>
      </c>
      <c r="H46" s="81" t="s">
        <v>709</v>
      </c>
      <c r="I46" s="82" t="s">
        <v>709</v>
      </c>
      <c r="J46" s="83" t="s">
        <v>709</v>
      </c>
      <c r="K46" s="72" t="s">
        <v>709</v>
      </c>
      <c r="L46" s="182" t="str">
        <f t="shared" si="2"/>
        <v>-</v>
      </c>
      <c r="M46" s="189" t="str">
        <f>IFERROR(H46/$Q$13,"-")</f>
        <v>-</v>
      </c>
      <c r="P46" s="49" t="s">
        <v>15</v>
      </c>
      <c r="Q46" s="215">
        <f>市区町村別_患者数!AM47</f>
        <v>59276</v>
      </c>
    </row>
    <row r="47" spans="2:17" ht="28.9" customHeight="1">
      <c r="B47" s="344"/>
      <c r="C47" s="337"/>
      <c r="D47" s="350"/>
      <c r="E47" s="80" t="str">
        <f>'高額レセ疾病傾向(患者一人当たり医療費順)'!$C$9</f>
        <v>1402</v>
      </c>
      <c r="F47" s="231" t="str">
        <f>'高額レセ疾病傾向(患者一人当たり医療費順)'!$D$9</f>
        <v>腎不全</v>
      </c>
      <c r="G47" s="231" t="s">
        <v>413</v>
      </c>
      <c r="H47" s="81">
        <v>40</v>
      </c>
      <c r="I47" s="82">
        <v>140330730</v>
      </c>
      <c r="J47" s="83">
        <v>130506830</v>
      </c>
      <c r="K47" s="72">
        <f>SUM(I47:J47)</f>
        <v>270837560</v>
      </c>
      <c r="L47" s="182">
        <f t="shared" si="2"/>
        <v>6770939</v>
      </c>
      <c r="M47" s="189">
        <f>IFERROR(H47/$Q$13,"-")</f>
        <v>7.1748878923766817E-3</v>
      </c>
      <c r="P47" s="49" t="s">
        <v>10</v>
      </c>
      <c r="Q47" s="215">
        <f>市区町村別_患者数!AM48</f>
        <v>36315</v>
      </c>
    </row>
    <row r="48" spans="2:17" ht="28.9" customHeight="1">
      <c r="B48" s="344"/>
      <c r="C48" s="337"/>
      <c r="D48" s="350"/>
      <c r="E48" s="80" t="str">
        <f>'高額レセ疾病傾向(患者一人当たり医療費順)'!$C$10</f>
        <v>0904</v>
      </c>
      <c r="F48" s="231" t="str">
        <f>'高額レセ疾病傾向(患者一人当たり医療費順)'!$D$10</f>
        <v>くも膜下出血</v>
      </c>
      <c r="G48" s="231" t="s">
        <v>162</v>
      </c>
      <c r="H48" s="81">
        <v>2</v>
      </c>
      <c r="I48" s="82">
        <v>6047320</v>
      </c>
      <c r="J48" s="83">
        <v>115320</v>
      </c>
      <c r="K48" s="72">
        <f>SUM(I48:J48)</f>
        <v>6162640</v>
      </c>
      <c r="L48" s="182">
        <f t="shared" si="2"/>
        <v>3081320</v>
      </c>
      <c r="M48" s="189">
        <f>IFERROR(H48/$Q$13,"-")</f>
        <v>3.5874439461883406E-4</v>
      </c>
      <c r="P48" s="49" t="s">
        <v>22</v>
      </c>
      <c r="Q48" s="215">
        <f>市区町村別_患者数!AM49</f>
        <v>41260</v>
      </c>
    </row>
    <row r="49" spans="2:17" ht="28.9" customHeight="1" thickBot="1">
      <c r="B49" s="345"/>
      <c r="C49" s="339"/>
      <c r="D49" s="351"/>
      <c r="E49" s="84" t="str">
        <f>'高額レセ疾病傾向(患者一人当たり医療費順)'!$C$11</f>
        <v>0209</v>
      </c>
      <c r="F49" s="232" t="str">
        <f>'高額レセ疾病傾向(患者一人当たり医療費順)'!$D$11</f>
        <v>白血病</v>
      </c>
      <c r="G49" s="232" t="s">
        <v>448</v>
      </c>
      <c r="H49" s="85">
        <v>1</v>
      </c>
      <c r="I49" s="86">
        <v>2967170</v>
      </c>
      <c r="J49" s="87">
        <v>640090</v>
      </c>
      <c r="K49" s="73">
        <f>SUM(I49:J49)</f>
        <v>3607260</v>
      </c>
      <c r="L49" s="183">
        <f t="shared" si="2"/>
        <v>3607260</v>
      </c>
      <c r="M49" s="190">
        <f>IFERROR(H49/$Q$13,"-")</f>
        <v>1.7937219730941703E-4</v>
      </c>
      <c r="P49" s="49" t="s">
        <v>48</v>
      </c>
      <c r="Q49" s="215">
        <f>市区町村別_患者数!AM50</f>
        <v>14459</v>
      </c>
    </row>
    <row r="50" spans="2:17" ht="28.9" customHeight="1">
      <c r="B50" s="343">
        <v>10</v>
      </c>
      <c r="C50" s="356" t="s">
        <v>60</v>
      </c>
      <c r="D50" s="349">
        <f>Q14</f>
        <v>12988</v>
      </c>
      <c r="E50" s="88" t="str">
        <f>'高額レセ疾病傾向(患者一人当たり医療費順)'!$C$7</f>
        <v>0802</v>
      </c>
      <c r="F50" s="230" t="str">
        <f>'高額レセ疾病傾向(患者一人当たり医療費順)'!$D$7</f>
        <v>その他の外耳疾患</v>
      </c>
      <c r="G50" s="230" t="s">
        <v>709</v>
      </c>
      <c r="H50" s="138" t="s">
        <v>709</v>
      </c>
      <c r="I50" s="139" t="s">
        <v>709</v>
      </c>
      <c r="J50" s="140" t="s">
        <v>709</v>
      </c>
      <c r="K50" s="71" t="s">
        <v>709</v>
      </c>
      <c r="L50" s="181" t="str">
        <f t="shared" si="2"/>
        <v>-</v>
      </c>
      <c r="M50" s="188" t="str">
        <f>IFERROR(H50/$Q$14,"-")</f>
        <v>-</v>
      </c>
      <c r="P50" s="49" t="s">
        <v>26</v>
      </c>
      <c r="Q50" s="215">
        <f>市区町村別_患者数!AM51</f>
        <v>18259</v>
      </c>
    </row>
    <row r="51" spans="2:17" ht="28.9" customHeight="1">
      <c r="B51" s="344"/>
      <c r="C51" s="337"/>
      <c r="D51" s="350"/>
      <c r="E51" s="80" t="str">
        <f>'高額レセ疾病傾向(患者一人当たり医療費順)'!$C$8</f>
        <v>0506</v>
      </c>
      <c r="F51" s="231" t="str">
        <f>'高額レセ疾病傾向(患者一人当たり医療費順)'!$D$8</f>
        <v>知的障害&lt;精神遅滞&gt;</v>
      </c>
      <c r="G51" s="231" t="s">
        <v>709</v>
      </c>
      <c r="H51" s="81" t="s">
        <v>709</v>
      </c>
      <c r="I51" s="82" t="s">
        <v>709</v>
      </c>
      <c r="J51" s="83" t="s">
        <v>709</v>
      </c>
      <c r="K51" s="72" t="s">
        <v>709</v>
      </c>
      <c r="L51" s="182" t="str">
        <f t="shared" si="2"/>
        <v>-</v>
      </c>
      <c r="M51" s="189" t="str">
        <f>IFERROR(H51/$Q$14,"-")</f>
        <v>-</v>
      </c>
      <c r="P51" s="49" t="s">
        <v>16</v>
      </c>
      <c r="Q51" s="215">
        <f>市区町村別_患者数!AM52</f>
        <v>36741</v>
      </c>
    </row>
    <row r="52" spans="2:17" ht="28.9" customHeight="1">
      <c r="B52" s="344"/>
      <c r="C52" s="337"/>
      <c r="D52" s="350"/>
      <c r="E52" s="80" t="str">
        <f>'高額レセ疾病傾向(患者一人当たり医療費順)'!$C$9</f>
        <v>1402</v>
      </c>
      <c r="F52" s="231" t="str">
        <f>'高額レセ疾病傾向(患者一人当たり医療費順)'!$D$9</f>
        <v>腎不全</v>
      </c>
      <c r="G52" s="231" t="s">
        <v>449</v>
      </c>
      <c r="H52" s="81">
        <v>56</v>
      </c>
      <c r="I52" s="82">
        <v>166851390</v>
      </c>
      <c r="J52" s="83">
        <v>172643370</v>
      </c>
      <c r="K52" s="72">
        <f t="shared" si="1"/>
        <v>339494760</v>
      </c>
      <c r="L52" s="182">
        <f t="shared" si="2"/>
        <v>6062406.4285714282</v>
      </c>
      <c r="M52" s="189">
        <f>IFERROR(H52/$Q$14,"-")</f>
        <v>4.3116723129042189E-3</v>
      </c>
      <c r="P52" s="49" t="s">
        <v>27</v>
      </c>
      <c r="Q52" s="215">
        <f>市区町村別_患者数!AM53</f>
        <v>19692</v>
      </c>
    </row>
    <row r="53" spans="2:17" ht="28.9" customHeight="1">
      <c r="B53" s="344"/>
      <c r="C53" s="337"/>
      <c r="D53" s="350"/>
      <c r="E53" s="80" t="str">
        <f>'高額レセ疾病傾向(患者一人当たり医療費順)'!$C$10</f>
        <v>0904</v>
      </c>
      <c r="F53" s="231" t="str">
        <f>'高額レセ疾病傾向(患者一人当たり医療費順)'!$D$10</f>
        <v>くも膜下出血</v>
      </c>
      <c r="G53" s="231" t="s">
        <v>162</v>
      </c>
      <c r="H53" s="81">
        <v>2</v>
      </c>
      <c r="I53" s="82">
        <v>4975710</v>
      </c>
      <c r="J53" s="83">
        <v>869410</v>
      </c>
      <c r="K53" s="72">
        <f>SUM(I53:J53)</f>
        <v>5845120</v>
      </c>
      <c r="L53" s="182">
        <f t="shared" si="2"/>
        <v>2922560</v>
      </c>
      <c r="M53" s="189">
        <f>IFERROR(H53/$Q$14,"-")</f>
        <v>1.5398829688943641E-4</v>
      </c>
      <c r="P53" s="49" t="s">
        <v>28</v>
      </c>
      <c r="Q53" s="215">
        <f>市区町村別_患者数!AM54</f>
        <v>20040</v>
      </c>
    </row>
    <row r="54" spans="2:17" ht="28.9" customHeight="1" thickBot="1">
      <c r="B54" s="345"/>
      <c r="C54" s="339"/>
      <c r="D54" s="351"/>
      <c r="E54" s="84" t="str">
        <f>'高額レセ疾病傾向(患者一人当たり医療費順)'!$C$11</f>
        <v>0209</v>
      </c>
      <c r="F54" s="232" t="str">
        <f>'高額レセ疾病傾向(患者一人当たり医療費順)'!$D$11</f>
        <v>白血病</v>
      </c>
      <c r="G54" s="232" t="s">
        <v>450</v>
      </c>
      <c r="H54" s="85">
        <v>6</v>
      </c>
      <c r="I54" s="86">
        <v>13933390</v>
      </c>
      <c r="J54" s="87">
        <v>11041710</v>
      </c>
      <c r="K54" s="73">
        <f t="shared" si="1"/>
        <v>24975100</v>
      </c>
      <c r="L54" s="183">
        <f t="shared" si="2"/>
        <v>4162516.6666666665</v>
      </c>
      <c r="M54" s="190">
        <f>IFERROR(H54/$Q$14,"-")</f>
        <v>4.6196489066830922E-4</v>
      </c>
      <c r="P54" s="49" t="s">
        <v>17</v>
      </c>
      <c r="Q54" s="215">
        <f>市区町村別_患者数!AM55</f>
        <v>17774</v>
      </c>
    </row>
    <row r="55" spans="2:17" ht="28.9" customHeight="1">
      <c r="B55" s="343">
        <v>11</v>
      </c>
      <c r="C55" s="356" t="s">
        <v>61</v>
      </c>
      <c r="D55" s="349">
        <f>Q15</f>
        <v>22549</v>
      </c>
      <c r="E55" s="88" t="str">
        <f>'高額レセ疾病傾向(患者一人当たり医療費順)'!$C$7</f>
        <v>0802</v>
      </c>
      <c r="F55" s="230" t="str">
        <f>'高額レセ疾病傾向(患者一人当たり医療費順)'!$D$7</f>
        <v>その他の外耳疾患</v>
      </c>
      <c r="G55" s="230" t="s">
        <v>709</v>
      </c>
      <c r="H55" s="138" t="s">
        <v>709</v>
      </c>
      <c r="I55" s="139" t="s">
        <v>709</v>
      </c>
      <c r="J55" s="140" t="s">
        <v>709</v>
      </c>
      <c r="K55" s="71" t="s">
        <v>709</v>
      </c>
      <c r="L55" s="181" t="str">
        <f t="shared" si="2"/>
        <v>-</v>
      </c>
      <c r="M55" s="188" t="str">
        <f>IFERROR(H55/$Q$15,"-")</f>
        <v>-</v>
      </c>
      <c r="P55" s="49" t="s">
        <v>49</v>
      </c>
      <c r="Q55" s="215">
        <f>市区町村別_患者数!AM56</f>
        <v>23492</v>
      </c>
    </row>
    <row r="56" spans="2:17" ht="28.9" customHeight="1">
      <c r="B56" s="344"/>
      <c r="C56" s="337"/>
      <c r="D56" s="350"/>
      <c r="E56" s="80" t="str">
        <f>'高額レセ疾病傾向(患者一人当たり医療費順)'!$C$8</f>
        <v>0506</v>
      </c>
      <c r="F56" s="231" t="str">
        <f>'高額レセ疾病傾向(患者一人当たり医療費順)'!$D$8</f>
        <v>知的障害&lt;精神遅滞&gt;</v>
      </c>
      <c r="G56" s="231" t="s">
        <v>709</v>
      </c>
      <c r="H56" s="81" t="s">
        <v>709</v>
      </c>
      <c r="I56" s="82" t="s">
        <v>709</v>
      </c>
      <c r="J56" s="83" t="s">
        <v>709</v>
      </c>
      <c r="K56" s="72" t="s">
        <v>709</v>
      </c>
      <c r="L56" s="182" t="str">
        <f t="shared" si="2"/>
        <v>-</v>
      </c>
      <c r="M56" s="189" t="str">
        <f>IFERROR(H56/$Q$15,"-")</f>
        <v>-</v>
      </c>
      <c r="P56" s="49" t="s">
        <v>5</v>
      </c>
      <c r="Q56" s="215">
        <f>市区町村別_患者数!AM57</f>
        <v>19280</v>
      </c>
    </row>
    <row r="57" spans="2:17" ht="28.9" customHeight="1">
      <c r="B57" s="344"/>
      <c r="C57" s="337"/>
      <c r="D57" s="350"/>
      <c r="E57" s="80" t="str">
        <f>'高額レセ疾病傾向(患者一人当たり医療費順)'!$C$9</f>
        <v>1402</v>
      </c>
      <c r="F57" s="231" t="str">
        <f>'高額レセ疾病傾向(患者一人当たり医療費順)'!$D$9</f>
        <v>腎不全</v>
      </c>
      <c r="G57" s="231" t="s">
        <v>419</v>
      </c>
      <c r="H57" s="81">
        <v>131</v>
      </c>
      <c r="I57" s="82">
        <v>417010760</v>
      </c>
      <c r="J57" s="83">
        <v>387866610</v>
      </c>
      <c r="K57" s="72">
        <f t="shared" si="1"/>
        <v>804877370</v>
      </c>
      <c r="L57" s="182">
        <f t="shared" si="2"/>
        <v>6144102.0610687025</v>
      </c>
      <c r="M57" s="189">
        <f>IFERROR(H57/$Q$15,"-")</f>
        <v>5.809570269191538E-3</v>
      </c>
      <c r="P57" s="49" t="s">
        <v>23</v>
      </c>
      <c r="Q57" s="215">
        <f>市区町村別_患者数!AM58</f>
        <v>10926</v>
      </c>
    </row>
    <row r="58" spans="2:17" ht="28.9" customHeight="1">
      <c r="B58" s="344"/>
      <c r="C58" s="337"/>
      <c r="D58" s="350"/>
      <c r="E58" s="80" t="str">
        <f>'高額レセ疾病傾向(患者一人当たり医療費順)'!$C$10</f>
        <v>0904</v>
      </c>
      <c r="F58" s="231" t="str">
        <f>'高額レセ疾病傾向(患者一人当たり医療費順)'!$D$10</f>
        <v>くも膜下出血</v>
      </c>
      <c r="G58" s="231" t="s">
        <v>451</v>
      </c>
      <c r="H58" s="81">
        <v>8</v>
      </c>
      <c r="I58" s="82">
        <v>47761840</v>
      </c>
      <c r="J58" s="83">
        <v>975050</v>
      </c>
      <c r="K58" s="72">
        <f t="shared" si="1"/>
        <v>48736890</v>
      </c>
      <c r="L58" s="182">
        <f t="shared" si="2"/>
        <v>6092111.25</v>
      </c>
      <c r="M58" s="189">
        <f>IFERROR(H58/$Q$15,"-")</f>
        <v>3.5478291720253668E-4</v>
      </c>
      <c r="P58" s="49" t="s">
        <v>29</v>
      </c>
      <c r="Q58" s="215">
        <f>市区町村別_患者数!AM59</f>
        <v>18396</v>
      </c>
    </row>
    <row r="59" spans="2:17" ht="28.9" customHeight="1" thickBot="1">
      <c r="B59" s="345"/>
      <c r="C59" s="339"/>
      <c r="D59" s="351"/>
      <c r="E59" s="84" t="str">
        <f>'高額レセ疾病傾向(患者一人当たり医療費順)'!$C$11</f>
        <v>0209</v>
      </c>
      <c r="F59" s="232" t="str">
        <f>'高額レセ疾病傾向(患者一人当たり医療費順)'!$D$11</f>
        <v>白血病</v>
      </c>
      <c r="G59" s="231" t="s">
        <v>452</v>
      </c>
      <c r="H59" s="81">
        <v>17</v>
      </c>
      <c r="I59" s="82">
        <v>46742710</v>
      </c>
      <c r="J59" s="83">
        <v>39404050</v>
      </c>
      <c r="K59" s="72">
        <f>SUM(I59:J59)</f>
        <v>86146760</v>
      </c>
      <c r="L59" s="182">
        <f t="shared" si="2"/>
        <v>5067456.4705882352</v>
      </c>
      <c r="M59" s="189">
        <f>IFERROR(H59/$Q$15,"-")</f>
        <v>7.5391369905539044E-4</v>
      </c>
      <c r="P59" s="49" t="s">
        <v>18</v>
      </c>
      <c r="Q59" s="215">
        <f>市区町村別_患者数!AM60</f>
        <v>19190</v>
      </c>
    </row>
    <row r="60" spans="2:17" ht="28.9" customHeight="1">
      <c r="B60" s="343">
        <v>12</v>
      </c>
      <c r="C60" s="356" t="s">
        <v>122</v>
      </c>
      <c r="D60" s="349">
        <f>Q16</f>
        <v>11762</v>
      </c>
      <c r="E60" s="88" t="str">
        <f>'高額レセ疾病傾向(患者一人当たり医療費順)'!$C$7</f>
        <v>0802</v>
      </c>
      <c r="F60" s="230" t="str">
        <f>'高額レセ疾病傾向(患者一人当たり医療費順)'!$D$7</f>
        <v>その他の外耳疾患</v>
      </c>
      <c r="G60" s="230" t="s">
        <v>710</v>
      </c>
      <c r="H60" s="138" t="s">
        <v>709</v>
      </c>
      <c r="I60" s="139" t="s">
        <v>709</v>
      </c>
      <c r="J60" s="140" t="s">
        <v>709</v>
      </c>
      <c r="K60" s="71" t="s">
        <v>709</v>
      </c>
      <c r="L60" s="181" t="str">
        <f t="shared" si="2"/>
        <v>-</v>
      </c>
      <c r="M60" s="188" t="str">
        <f>IFERROR(H60/$Q$16,"-")</f>
        <v>-</v>
      </c>
      <c r="P60" s="49" t="s">
        <v>11</v>
      </c>
      <c r="Q60" s="215">
        <f>市区町村別_患者数!AM61</f>
        <v>11815</v>
      </c>
    </row>
    <row r="61" spans="2:17" ht="28.9" customHeight="1">
      <c r="B61" s="344"/>
      <c r="C61" s="337"/>
      <c r="D61" s="350"/>
      <c r="E61" s="80" t="str">
        <f>'高額レセ疾病傾向(患者一人当たり医療費順)'!$C$8</f>
        <v>0506</v>
      </c>
      <c r="F61" s="231" t="str">
        <f>'高額レセ疾病傾向(患者一人当たり医療費順)'!$D$8</f>
        <v>知的障害&lt;精神遅滞&gt;</v>
      </c>
      <c r="G61" s="231" t="s">
        <v>709</v>
      </c>
      <c r="H61" s="81" t="s">
        <v>709</v>
      </c>
      <c r="I61" s="82" t="s">
        <v>709</v>
      </c>
      <c r="J61" s="83" t="s">
        <v>709</v>
      </c>
      <c r="K61" s="72" t="s">
        <v>709</v>
      </c>
      <c r="L61" s="182" t="str">
        <f t="shared" si="2"/>
        <v>-</v>
      </c>
      <c r="M61" s="189" t="str">
        <f>IFERROR(H61/$Q$16,"-")</f>
        <v>-</v>
      </c>
      <c r="P61" s="49" t="s">
        <v>50</v>
      </c>
      <c r="Q61" s="215">
        <f>市区町村別_患者数!AM62</f>
        <v>8838</v>
      </c>
    </row>
    <row r="62" spans="2:17" ht="28.9" customHeight="1">
      <c r="B62" s="344"/>
      <c r="C62" s="337"/>
      <c r="D62" s="350"/>
      <c r="E62" s="80" t="str">
        <f>'高額レセ疾病傾向(患者一人当たり医療費順)'!$C$9</f>
        <v>1402</v>
      </c>
      <c r="F62" s="231" t="str">
        <f>'高額レセ疾病傾向(患者一人当たり医療費順)'!$D$9</f>
        <v>腎不全</v>
      </c>
      <c r="G62" s="231" t="s">
        <v>453</v>
      </c>
      <c r="H62" s="81">
        <v>73</v>
      </c>
      <c r="I62" s="82">
        <v>244685800</v>
      </c>
      <c r="J62" s="83">
        <v>217855940</v>
      </c>
      <c r="K62" s="72">
        <f t="shared" si="1"/>
        <v>462541740</v>
      </c>
      <c r="L62" s="182">
        <f t="shared" si="2"/>
        <v>6336188.2191780824</v>
      </c>
      <c r="M62" s="189">
        <f>IFERROR(H62/$Q$16,"-")</f>
        <v>6.2064274783200134E-3</v>
      </c>
      <c r="P62" s="49" t="s">
        <v>30</v>
      </c>
      <c r="Q62" s="215">
        <f>市区町村別_患者数!AM63</f>
        <v>10258</v>
      </c>
    </row>
    <row r="63" spans="2:17" ht="42" customHeight="1">
      <c r="B63" s="344"/>
      <c r="C63" s="337"/>
      <c r="D63" s="350"/>
      <c r="E63" s="80" t="str">
        <f>'高額レセ疾病傾向(患者一人当たり医療費順)'!$C$10</f>
        <v>0904</v>
      </c>
      <c r="F63" s="231" t="str">
        <f>'高額レセ疾病傾向(患者一人当たり医療費順)'!$D$10</f>
        <v>くも膜下出血</v>
      </c>
      <c r="G63" s="231" t="s">
        <v>454</v>
      </c>
      <c r="H63" s="81">
        <v>5</v>
      </c>
      <c r="I63" s="82">
        <v>25258240</v>
      </c>
      <c r="J63" s="83">
        <v>1409390</v>
      </c>
      <c r="K63" s="72">
        <f>SUM(I63:J63)</f>
        <v>26667630</v>
      </c>
      <c r="L63" s="182">
        <f t="shared" si="2"/>
        <v>5333526</v>
      </c>
      <c r="M63" s="189">
        <f>IFERROR(H63/$Q$16,"-")</f>
        <v>4.2509777248767218E-4</v>
      </c>
      <c r="P63" s="49" t="s">
        <v>24</v>
      </c>
      <c r="Q63" s="215">
        <f>市区町村別_患者数!AM64</f>
        <v>73515</v>
      </c>
    </row>
    <row r="64" spans="2:17" ht="28.9" customHeight="1" thickBot="1">
      <c r="B64" s="345"/>
      <c r="C64" s="339"/>
      <c r="D64" s="351"/>
      <c r="E64" s="84" t="str">
        <f>'高額レセ疾病傾向(患者一人当たり医療費順)'!$C$11</f>
        <v>0209</v>
      </c>
      <c r="F64" s="232" t="str">
        <f>'高額レセ疾病傾向(患者一人当たり医療費順)'!$D$11</f>
        <v>白血病</v>
      </c>
      <c r="G64" s="232" t="s">
        <v>455</v>
      </c>
      <c r="H64" s="85">
        <v>4</v>
      </c>
      <c r="I64" s="86">
        <v>13836710</v>
      </c>
      <c r="J64" s="87">
        <v>14818520</v>
      </c>
      <c r="K64" s="73">
        <f>SUM(I64:J64)</f>
        <v>28655230</v>
      </c>
      <c r="L64" s="183">
        <f t="shared" si="2"/>
        <v>7163807.5</v>
      </c>
      <c r="M64" s="190">
        <f>IFERROR(H64/$Q$16,"-")</f>
        <v>3.4007821799013772E-4</v>
      </c>
      <c r="P64" s="49" t="s">
        <v>51</v>
      </c>
      <c r="Q64" s="215">
        <f>市区町村別_患者数!AM65</f>
        <v>9476</v>
      </c>
    </row>
    <row r="65" spans="2:17" ht="28.9" customHeight="1">
      <c r="B65" s="343">
        <v>13</v>
      </c>
      <c r="C65" s="356" t="s">
        <v>123</v>
      </c>
      <c r="D65" s="349">
        <f>Q17</f>
        <v>20420</v>
      </c>
      <c r="E65" s="88" t="str">
        <f>'高額レセ疾病傾向(患者一人当たり医療費順)'!$C$7</f>
        <v>0802</v>
      </c>
      <c r="F65" s="230" t="str">
        <f>'高額レセ疾病傾向(患者一人当たり医療費順)'!$D$7</f>
        <v>その他の外耳疾患</v>
      </c>
      <c r="G65" s="230" t="s">
        <v>709</v>
      </c>
      <c r="H65" s="138" t="s">
        <v>709</v>
      </c>
      <c r="I65" s="139" t="s">
        <v>709</v>
      </c>
      <c r="J65" s="140" t="s">
        <v>709</v>
      </c>
      <c r="K65" s="71" t="s">
        <v>709</v>
      </c>
      <c r="L65" s="181" t="str">
        <f t="shared" si="2"/>
        <v>-</v>
      </c>
      <c r="M65" s="188" t="str">
        <f>IFERROR(H65/$Q$17,"-")</f>
        <v>-</v>
      </c>
      <c r="P65" s="49" t="s">
        <v>19</v>
      </c>
      <c r="Q65" s="215">
        <f>市区町村別_患者数!AM66</f>
        <v>8144</v>
      </c>
    </row>
    <row r="66" spans="2:17" ht="28.9" customHeight="1">
      <c r="B66" s="344"/>
      <c r="C66" s="337"/>
      <c r="D66" s="350"/>
      <c r="E66" s="80" t="str">
        <f>'高額レセ疾病傾向(患者一人当たり医療費順)'!$C$8</f>
        <v>0506</v>
      </c>
      <c r="F66" s="231" t="str">
        <f>'高額レセ疾病傾向(患者一人当たり医療費順)'!$D$8</f>
        <v>知的障害&lt;精神遅滞&gt;</v>
      </c>
      <c r="G66" s="231" t="s">
        <v>709</v>
      </c>
      <c r="H66" s="81" t="s">
        <v>709</v>
      </c>
      <c r="I66" s="82" t="s">
        <v>709</v>
      </c>
      <c r="J66" s="83" t="s">
        <v>709</v>
      </c>
      <c r="K66" s="72" t="s">
        <v>709</v>
      </c>
      <c r="L66" s="182" t="str">
        <f t="shared" si="2"/>
        <v>-</v>
      </c>
      <c r="M66" s="189" t="str">
        <f>IFERROR(H66/$Q$17,"-")</f>
        <v>-</v>
      </c>
      <c r="P66" s="49" t="s">
        <v>20</v>
      </c>
      <c r="Q66" s="215">
        <f>市区町村別_患者数!AM67</f>
        <v>12090</v>
      </c>
    </row>
    <row r="67" spans="2:17" ht="28.9" customHeight="1">
      <c r="B67" s="344"/>
      <c r="C67" s="337"/>
      <c r="D67" s="350"/>
      <c r="E67" s="80" t="str">
        <f>'高額レセ疾病傾向(患者一人当たり医療費順)'!$C$9</f>
        <v>1402</v>
      </c>
      <c r="F67" s="231" t="str">
        <f>'高額レセ疾病傾向(患者一人当たり医療費順)'!$D$9</f>
        <v>腎不全</v>
      </c>
      <c r="G67" s="231" t="s">
        <v>419</v>
      </c>
      <c r="H67" s="81">
        <v>119</v>
      </c>
      <c r="I67" s="82">
        <v>373309790</v>
      </c>
      <c r="J67" s="83">
        <v>367832470</v>
      </c>
      <c r="K67" s="72">
        <f t="shared" si="1"/>
        <v>741142260</v>
      </c>
      <c r="L67" s="182">
        <f t="shared" si="2"/>
        <v>6228086.218487395</v>
      </c>
      <c r="M67" s="189">
        <f>IFERROR(H67/$Q$17,"-")</f>
        <v>5.8276199804113615E-3</v>
      </c>
      <c r="P67" s="49" t="s">
        <v>31</v>
      </c>
      <c r="Q67" s="215">
        <f>市区町村別_患者数!AM68</f>
        <v>8856</v>
      </c>
    </row>
    <row r="68" spans="2:17" ht="42" customHeight="1">
      <c r="B68" s="344"/>
      <c r="C68" s="337"/>
      <c r="D68" s="350"/>
      <c r="E68" s="80" t="str">
        <f>'高額レセ疾病傾向(患者一人当たり医療費順)'!$C$10</f>
        <v>0904</v>
      </c>
      <c r="F68" s="231" t="str">
        <f>'高額レセ疾病傾向(患者一人当たり医療費順)'!$D$10</f>
        <v>くも膜下出血</v>
      </c>
      <c r="G68" s="231" t="s">
        <v>456</v>
      </c>
      <c r="H68" s="81">
        <v>11</v>
      </c>
      <c r="I68" s="82">
        <v>60160430</v>
      </c>
      <c r="J68" s="83">
        <v>1515760</v>
      </c>
      <c r="K68" s="72">
        <f>SUM(I68:J68)</f>
        <v>61676190</v>
      </c>
      <c r="L68" s="182">
        <f t="shared" si="2"/>
        <v>5606926.3636363633</v>
      </c>
      <c r="M68" s="189">
        <f>IFERROR(H68/$Q$17,"-")</f>
        <v>5.386875612144956E-4</v>
      </c>
      <c r="P68" s="49" t="s">
        <v>52</v>
      </c>
      <c r="Q68" s="215">
        <f>市区町村別_患者数!AM69</f>
        <v>9348</v>
      </c>
    </row>
    <row r="69" spans="2:17" ht="28.9" customHeight="1" thickBot="1">
      <c r="B69" s="345"/>
      <c r="C69" s="339"/>
      <c r="D69" s="351"/>
      <c r="E69" s="84" t="str">
        <f>'高額レセ疾病傾向(患者一人当たり医療費順)'!$C$11</f>
        <v>0209</v>
      </c>
      <c r="F69" s="232" t="str">
        <f>'高額レセ疾病傾向(患者一人当たり医療費順)'!$D$11</f>
        <v>白血病</v>
      </c>
      <c r="G69" s="231" t="s">
        <v>457</v>
      </c>
      <c r="H69" s="81">
        <v>5</v>
      </c>
      <c r="I69" s="82">
        <v>17499660</v>
      </c>
      <c r="J69" s="83">
        <v>13959030</v>
      </c>
      <c r="K69" s="72">
        <f>SUM(I69:J69)</f>
        <v>31458690</v>
      </c>
      <c r="L69" s="182">
        <f t="shared" ref="L69:L71" si="3">IFERROR(K69/H69,"-")</f>
        <v>6291738</v>
      </c>
      <c r="M69" s="189">
        <f>IFERROR(H69/$Q$17,"-")</f>
        <v>2.4485798237022528E-4</v>
      </c>
      <c r="P69" s="49" t="s">
        <v>12</v>
      </c>
      <c r="Q69" s="215">
        <f>市区町村別_患者数!AM70</f>
        <v>4511</v>
      </c>
    </row>
    <row r="70" spans="2:17" ht="28.9" customHeight="1">
      <c r="B70" s="343">
        <v>14</v>
      </c>
      <c r="C70" s="356" t="s">
        <v>124</v>
      </c>
      <c r="D70" s="349">
        <f>Q18</f>
        <v>15367</v>
      </c>
      <c r="E70" s="88" t="str">
        <f>'高額レセ疾病傾向(患者一人当たり医療費順)'!$C$7</f>
        <v>0802</v>
      </c>
      <c r="F70" s="230" t="str">
        <f>'高額レセ疾病傾向(患者一人当たり医療費順)'!$D$7</f>
        <v>その他の外耳疾患</v>
      </c>
      <c r="G70" s="230" t="s">
        <v>710</v>
      </c>
      <c r="H70" s="138" t="s">
        <v>709</v>
      </c>
      <c r="I70" s="139" t="s">
        <v>709</v>
      </c>
      <c r="J70" s="140" t="s">
        <v>709</v>
      </c>
      <c r="K70" s="71" t="s">
        <v>709</v>
      </c>
      <c r="L70" s="181" t="str">
        <f t="shared" si="3"/>
        <v>-</v>
      </c>
      <c r="M70" s="188" t="str">
        <f>IFERROR(H70/$Q$18,"-")</f>
        <v>-</v>
      </c>
      <c r="P70" s="49" t="s">
        <v>6</v>
      </c>
      <c r="Q70" s="215">
        <f>市区町村別_患者数!AM71</f>
        <v>4569</v>
      </c>
    </row>
    <row r="71" spans="2:17" ht="28.9" customHeight="1">
      <c r="B71" s="344"/>
      <c r="C71" s="337"/>
      <c r="D71" s="350"/>
      <c r="E71" s="80" t="str">
        <f>'高額レセ疾病傾向(患者一人当たり医療費順)'!$C$8</f>
        <v>0506</v>
      </c>
      <c r="F71" s="231" t="str">
        <f>'高額レセ疾病傾向(患者一人当たり医療費順)'!$D$8</f>
        <v>知的障害&lt;精神遅滞&gt;</v>
      </c>
      <c r="G71" s="231" t="s">
        <v>709</v>
      </c>
      <c r="H71" s="81" t="s">
        <v>709</v>
      </c>
      <c r="I71" s="82" t="s">
        <v>709</v>
      </c>
      <c r="J71" s="83" t="s">
        <v>709</v>
      </c>
      <c r="K71" s="72" t="s">
        <v>709</v>
      </c>
      <c r="L71" s="182" t="str">
        <f t="shared" si="3"/>
        <v>-</v>
      </c>
      <c r="M71" s="189" t="str">
        <f>IFERROR(H71/$Q$18,"-")</f>
        <v>-</v>
      </c>
      <c r="P71" s="49" t="s">
        <v>7</v>
      </c>
      <c r="Q71" s="215">
        <f>市区町村別_患者数!AM72</f>
        <v>2082</v>
      </c>
    </row>
    <row r="72" spans="2:17" ht="28.9" customHeight="1">
      <c r="B72" s="344"/>
      <c r="C72" s="337"/>
      <c r="D72" s="350"/>
      <c r="E72" s="80" t="str">
        <f>'高額レセ疾病傾向(患者一人当たり医療費順)'!$C$9</f>
        <v>1402</v>
      </c>
      <c r="F72" s="231" t="str">
        <f>'高額レセ疾病傾向(患者一人当たり医療費順)'!$D$9</f>
        <v>腎不全</v>
      </c>
      <c r="G72" s="231" t="s">
        <v>419</v>
      </c>
      <c r="H72" s="81">
        <v>81</v>
      </c>
      <c r="I72" s="82">
        <v>258302590</v>
      </c>
      <c r="J72" s="83">
        <v>243334950</v>
      </c>
      <c r="K72" s="72">
        <f>SUM(I72:J72)</f>
        <v>501637540</v>
      </c>
      <c r="L72" s="182">
        <f t="shared" ref="L72:L73" si="4">IFERROR(K72/H72,"-")</f>
        <v>6193056.0493827164</v>
      </c>
      <c r="M72" s="189">
        <f>IFERROR(H72/$Q$18,"-")</f>
        <v>5.2710353354591009E-3</v>
      </c>
      <c r="P72" s="49" t="s">
        <v>53</v>
      </c>
      <c r="Q72" s="215">
        <f>市区町村別_患者数!AM73</f>
        <v>2824</v>
      </c>
    </row>
    <row r="73" spans="2:17" ht="28.9" customHeight="1">
      <c r="B73" s="344"/>
      <c r="C73" s="337"/>
      <c r="D73" s="350"/>
      <c r="E73" s="80" t="str">
        <f>'高額レセ疾病傾向(患者一人当たり医療費順)'!$C$10</f>
        <v>0904</v>
      </c>
      <c r="F73" s="231" t="str">
        <f>'高額レセ疾病傾向(患者一人当たり医療費順)'!$D$10</f>
        <v>くも膜下出血</v>
      </c>
      <c r="G73" s="231" t="s">
        <v>162</v>
      </c>
      <c r="H73" s="81">
        <v>2</v>
      </c>
      <c r="I73" s="82">
        <v>13834510</v>
      </c>
      <c r="J73" s="83">
        <v>0</v>
      </c>
      <c r="K73" s="72">
        <f>SUM(I73:J73)</f>
        <v>13834510</v>
      </c>
      <c r="L73" s="182">
        <f t="shared" si="4"/>
        <v>6917255</v>
      </c>
      <c r="M73" s="189">
        <f>IFERROR(H73/$Q$18,"-")</f>
        <v>1.3014902062861977E-4</v>
      </c>
      <c r="P73" s="49" t="s">
        <v>54</v>
      </c>
      <c r="Q73" s="215">
        <f>市区町村別_患者数!AM74</f>
        <v>6225</v>
      </c>
    </row>
    <row r="74" spans="2:17" ht="28.9" customHeight="1" thickBot="1">
      <c r="B74" s="345"/>
      <c r="C74" s="339"/>
      <c r="D74" s="351"/>
      <c r="E74" s="84" t="str">
        <f>'高額レセ疾病傾向(患者一人当たり医療費順)'!$C$11</f>
        <v>0209</v>
      </c>
      <c r="F74" s="232" t="str">
        <f>'高額レセ疾病傾向(患者一人当たり医療費順)'!$D$11</f>
        <v>白血病</v>
      </c>
      <c r="G74" s="231" t="s">
        <v>458</v>
      </c>
      <c r="H74" s="81">
        <v>6</v>
      </c>
      <c r="I74" s="82">
        <v>27081540</v>
      </c>
      <c r="J74" s="83">
        <v>21951070</v>
      </c>
      <c r="K74" s="72">
        <f>SUM(I74:J74)</f>
        <v>49032610</v>
      </c>
      <c r="L74" s="182">
        <f t="shared" ref="L74:L137" si="5">IFERROR(K74/H74,"-")</f>
        <v>8172101.666666667</v>
      </c>
      <c r="M74" s="189">
        <f>IFERROR(H74/$Q$18,"-")</f>
        <v>3.9044706188585932E-4</v>
      </c>
      <c r="P74" s="49" t="s">
        <v>55</v>
      </c>
      <c r="Q74" s="215">
        <f>市区町村別_患者数!AM75</f>
        <v>1186</v>
      </c>
    </row>
    <row r="75" spans="2:17" ht="28.9" customHeight="1">
      <c r="B75" s="343">
        <v>15</v>
      </c>
      <c r="C75" s="356" t="s">
        <v>125</v>
      </c>
      <c r="D75" s="349">
        <f>Q19</f>
        <v>24419</v>
      </c>
      <c r="E75" s="88" t="str">
        <f>'高額レセ疾病傾向(患者一人当たり医療費順)'!$C$7</f>
        <v>0802</v>
      </c>
      <c r="F75" s="230" t="str">
        <f>'高額レセ疾病傾向(患者一人当たり医療費順)'!$D$7</f>
        <v>その他の外耳疾患</v>
      </c>
      <c r="G75" s="230" t="s">
        <v>710</v>
      </c>
      <c r="H75" s="138" t="s">
        <v>709</v>
      </c>
      <c r="I75" s="139" t="s">
        <v>709</v>
      </c>
      <c r="J75" s="140" t="s">
        <v>709</v>
      </c>
      <c r="K75" s="71" t="s">
        <v>709</v>
      </c>
      <c r="L75" s="181" t="str">
        <f t="shared" si="5"/>
        <v>-</v>
      </c>
      <c r="M75" s="188" t="str">
        <f>IFERROR(H75/$Q$19,"-")</f>
        <v>-</v>
      </c>
      <c r="P75" s="49" t="s">
        <v>56</v>
      </c>
      <c r="Q75" s="215">
        <f>市区町村別_患者数!AM76</f>
        <v>3467</v>
      </c>
    </row>
    <row r="76" spans="2:17" ht="28.9" customHeight="1">
      <c r="B76" s="344"/>
      <c r="C76" s="337"/>
      <c r="D76" s="350"/>
      <c r="E76" s="80" t="str">
        <f>'高額レセ疾病傾向(患者一人当たり医療費順)'!$C$8</f>
        <v>0506</v>
      </c>
      <c r="F76" s="231" t="str">
        <f>'高額レセ疾病傾向(患者一人当たり医療費順)'!$D$8</f>
        <v>知的障害&lt;精神遅滞&gt;</v>
      </c>
      <c r="G76" s="231" t="s">
        <v>709</v>
      </c>
      <c r="H76" s="81" t="s">
        <v>709</v>
      </c>
      <c r="I76" s="82" t="s">
        <v>709</v>
      </c>
      <c r="J76" s="83" t="s">
        <v>709</v>
      </c>
      <c r="K76" s="72" t="s">
        <v>709</v>
      </c>
      <c r="L76" s="182" t="str">
        <f t="shared" si="5"/>
        <v>-</v>
      </c>
      <c r="M76" s="189" t="str">
        <f>IFERROR(H76/$Q$19,"-")</f>
        <v>-</v>
      </c>
      <c r="P76" s="49" t="s">
        <v>32</v>
      </c>
      <c r="Q76" s="215">
        <f>市区町村別_患者数!AM77</f>
        <v>2051</v>
      </c>
    </row>
    <row r="77" spans="2:17" ht="28.9" customHeight="1">
      <c r="B77" s="344"/>
      <c r="C77" s="337"/>
      <c r="D77" s="350"/>
      <c r="E77" s="80" t="str">
        <f>'高額レセ疾病傾向(患者一人当たり医療費順)'!$C$9</f>
        <v>1402</v>
      </c>
      <c r="F77" s="231" t="str">
        <f>'高額レセ疾病傾向(患者一人当たり医療費順)'!$D$9</f>
        <v>腎不全</v>
      </c>
      <c r="G77" s="231" t="s">
        <v>453</v>
      </c>
      <c r="H77" s="81">
        <v>140</v>
      </c>
      <c r="I77" s="82">
        <v>350382600</v>
      </c>
      <c r="J77" s="83">
        <v>416783510</v>
      </c>
      <c r="K77" s="72">
        <f t="shared" ref="K77:K134" si="6">SUM(I77:J77)</f>
        <v>767166110</v>
      </c>
      <c r="L77" s="182">
        <f t="shared" si="5"/>
        <v>5479757.9285714282</v>
      </c>
      <c r="M77" s="189">
        <f>IFERROR(H77/$Q$19,"-")</f>
        <v>5.7332405094393706E-3</v>
      </c>
      <c r="P77" s="49" t="s">
        <v>33</v>
      </c>
      <c r="Q77" s="215">
        <f>市区町村別_患者数!AM78</f>
        <v>2849</v>
      </c>
    </row>
    <row r="78" spans="2:17" ht="28.9" customHeight="1">
      <c r="B78" s="344"/>
      <c r="C78" s="337"/>
      <c r="D78" s="350"/>
      <c r="E78" s="80" t="str">
        <f>'高額レセ疾病傾向(患者一人当たり医療費順)'!$C$10</f>
        <v>0904</v>
      </c>
      <c r="F78" s="231" t="str">
        <f>'高額レセ疾病傾向(患者一人当たり医療費順)'!$D$10</f>
        <v>くも膜下出血</v>
      </c>
      <c r="G78" s="231" t="s">
        <v>459</v>
      </c>
      <c r="H78" s="81">
        <v>8</v>
      </c>
      <c r="I78" s="82">
        <v>53988190</v>
      </c>
      <c r="J78" s="83">
        <v>825580</v>
      </c>
      <c r="K78" s="72">
        <f>SUM(I78:J78)</f>
        <v>54813770</v>
      </c>
      <c r="L78" s="182">
        <f t="shared" si="5"/>
        <v>6851721.25</v>
      </c>
      <c r="M78" s="189">
        <f>IFERROR(H78/$Q$19,"-")</f>
        <v>3.276137433965355E-4</v>
      </c>
      <c r="P78" s="49" t="s">
        <v>34</v>
      </c>
      <c r="Q78" s="215">
        <f>市区町村別_患者数!AM79</f>
        <v>1287</v>
      </c>
    </row>
    <row r="79" spans="2:17" ht="28.9" customHeight="1" thickBot="1">
      <c r="B79" s="345"/>
      <c r="C79" s="339"/>
      <c r="D79" s="351"/>
      <c r="E79" s="84" t="str">
        <f>'高額レセ疾病傾向(患者一人当たり医療費順)'!$C$11</f>
        <v>0209</v>
      </c>
      <c r="F79" s="232" t="str">
        <f>'高額レセ疾病傾向(患者一人当たり医療費順)'!$D$11</f>
        <v>白血病</v>
      </c>
      <c r="G79" s="231" t="s">
        <v>460</v>
      </c>
      <c r="H79" s="81">
        <v>9</v>
      </c>
      <c r="I79" s="82">
        <v>48430570</v>
      </c>
      <c r="J79" s="83">
        <v>20491030</v>
      </c>
      <c r="K79" s="72">
        <f>SUM(I79:J79)</f>
        <v>68921600</v>
      </c>
      <c r="L79" s="182">
        <f t="shared" si="5"/>
        <v>7657955.555555556</v>
      </c>
      <c r="M79" s="189">
        <f>IFERROR(H79/$Q$19,"-")</f>
        <v>3.6856546132110242E-4</v>
      </c>
      <c r="P79" s="49" t="s">
        <v>403</v>
      </c>
      <c r="Q79" s="215">
        <f>市区町村別_患者数!AM80</f>
        <v>1252666</v>
      </c>
    </row>
    <row r="80" spans="2:17" ht="28.9" customHeight="1">
      <c r="B80" s="343">
        <v>16</v>
      </c>
      <c r="C80" s="356" t="s">
        <v>62</v>
      </c>
      <c r="D80" s="349">
        <f>Q20</f>
        <v>16481</v>
      </c>
      <c r="E80" s="88" t="str">
        <f>'高額レセ疾病傾向(患者一人当たり医療費順)'!$C$7</f>
        <v>0802</v>
      </c>
      <c r="F80" s="230" t="str">
        <f>'高額レセ疾病傾向(患者一人当たり医療費順)'!$D$7</f>
        <v>その他の外耳疾患</v>
      </c>
      <c r="G80" s="230" t="s">
        <v>710</v>
      </c>
      <c r="H80" s="138" t="s">
        <v>709</v>
      </c>
      <c r="I80" s="139" t="s">
        <v>709</v>
      </c>
      <c r="J80" s="140" t="s">
        <v>709</v>
      </c>
      <c r="K80" s="71" t="s">
        <v>709</v>
      </c>
      <c r="L80" s="181" t="str">
        <f t="shared" si="5"/>
        <v>-</v>
      </c>
      <c r="M80" s="188" t="str">
        <f>IFERROR(H80/$Q$20,"-")</f>
        <v>-</v>
      </c>
    </row>
    <row r="81" spans="2:13" ht="28.9" customHeight="1">
      <c r="B81" s="344"/>
      <c r="C81" s="337"/>
      <c r="D81" s="350"/>
      <c r="E81" s="80" t="str">
        <f>'高額レセ疾病傾向(患者一人当たり医療費順)'!$C$8</f>
        <v>0506</v>
      </c>
      <c r="F81" s="231" t="str">
        <f>'高額レセ疾病傾向(患者一人当たり医療費順)'!$D$8</f>
        <v>知的障害&lt;精神遅滞&gt;</v>
      </c>
      <c r="G81" s="231" t="s">
        <v>709</v>
      </c>
      <c r="H81" s="81" t="s">
        <v>709</v>
      </c>
      <c r="I81" s="82" t="s">
        <v>709</v>
      </c>
      <c r="J81" s="83" t="s">
        <v>709</v>
      </c>
      <c r="K81" s="72" t="s">
        <v>709</v>
      </c>
      <c r="L81" s="182" t="str">
        <f t="shared" si="5"/>
        <v>-</v>
      </c>
      <c r="M81" s="189" t="str">
        <f>IFERROR(H81/$Q$20,"-")</f>
        <v>-</v>
      </c>
    </row>
    <row r="82" spans="2:13" ht="28.9" customHeight="1">
      <c r="B82" s="344"/>
      <c r="C82" s="337"/>
      <c r="D82" s="350"/>
      <c r="E82" s="80" t="str">
        <f>'高額レセ疾病傾向(患者一人当たり医療費順)'!$C$9</f>
        <v>1402</v>
      </c>
      <c r="F82" s="231" t="str">
        <f>'高額レセ疾病傾向(患者一人当たり医療費順)'!$D$9</f>
        <v>腎不全</v>
      </c>
      <c r="G82" s="231" t="s">
        <v>419</v>
      </c>
      <c r="H82" s="81">
        <v>78</v>
      </c>
      <c r="I82" s="82">
        <v>228837440</v>
      </c>
      <c r="J82" s="83">
        <v>226425120</v>
      </c>
      <c r="K82" s="72">
        <f t="shared" si="6"/>
        <v>455262560</v>
      </c>
      <c r="L82" s="182">
        <f t="shared" si="5"/>
        <v>5836699.487179487</v>
      </c>
      <c r="M82" s="189">
        <f>IFERROR(H82/$Q$20,"-")</f>
        <v>4.7327225289727562E-3</v>
      </c>
    </row>
    <row r="83" spans="2:13" ht="28.9" customHeight="1">
      <c r="B83" s="344"/>
      <c r="C83" s="337"/>
      <c r="D83" s="350"/>
      <c r="E83" s="80" t="str">
        <f>'高額レセ疾病傾向(患者一人当たり医療費順)'!$C$10</f>
        <v>0904</v>
      </c>
      <c r="F83" s="231" t="str">
        <f>'高額レセ疾病傾向(患者一人当たり医療費順)'!$D$10</f>
        <v>くも膜下出血</v>
      </c>
      <c r="G83" s="231" t="s">
        <v>461</v>
      </c>
      <c r="H83" s="81">
        <v>3</v>
      </c>
      <c r="I83" s="82">
        <v>14263980</v>
      </c>
      <c r="J83" s="83">
        <v>741380</v>
      </c>
      <c r="K83" s="72">
        <f>SUM(I83:J83)</f>
        <v>15005360</v>
      </c>
      <c r="L83" s="182">
        <f t="shared" si="5"/>
        <v>5001786.666666667</v>
      </c>
      <c r="M83" s="189">
        <f>IFERROR(H83/$Q$20,"-")</f>
        <v>1.8202778957587525E-4</v>
      </c>
    </row>
    <row r="84" spans="2:13" ht="28.9" customHeight="1" thickBot="1">
      <c r="B84" s="345"/>
      <c r="C84" s="339"/>
      <c r="D84" s="351"/>
      <c r="E84" s="84" t="str">
        <f>'高額レセ疾病傾向(患者一人当たり医療費順)'!$C$11</f>
        <v>0209</v>
      </c>
      <c r="F84" s="232" t="str">
        <f>'高額レセ疾病傾向(患者一人当たり医療費順)'!$D$11</f>
        <v>白血病</v>
      </c>
      <c r="G84" s="232" t="s">
        <v>462</v>
      </c>
      <c r="H84" s="85">
        <v>5</v>
      </c>
      <c r="I84" s="86">
        <v>14517310</v>
      </c>
      <c r="J84" s="87">
        <v>6193360</v>
      </c>
      <c r="K84" s="73">
        <f>SUM(I84:J84)</f>
        <v>20710670</v>
      </c>
      <c r="L84" s="183">
        <f t="shared" si="5"/>
        <v>4142134</v>
      </c>
      <c r="M84" s="190">
        <f>IFERROR(H84/$Q$20,"-")</f>
        <v>3.0337964929312539E-4</v>
      </c>
    </row>
    <row r="85" spans="2:13" ht="28.9" customHeight="1">
      <c r="B85" s="343">
        <v>17</v>
      </c>
      <c r="C85" s="356" t="s">
        <v>126</v>
      </c>
      <c r="D85" s="349">
        <f>Q21</f>
        <v>23393</v>
      </c>
      <c r="E85" s="88" t="str">
        <f>'高額レセ疾病傾向(患者一人当たり医療費順)'!$C$7</f>
        <v>0802</v>
      </c>
      <c r="F85" s="230" t="str">
        <f>'高額レセ疾病傾向(患者一人当たり医療費順)'!$D$7</f>
        <v>その他の外耳疾患</v>
      </c>
      <c r="G85" s="230" t="s">
        <v>710</v>
      </c>
      <c r="H85" s="138" t="s">
        <v>709</v>
      </c>
      <c r="I85" s="139" t="s">
        <v>709</v>
      </c>
      <c r="J85" s="140" t="s">
        <v>709</v>
      </c>
      <c r="K85" s="71" t="s">
        <v>709</v>
      </c>
      <c r="L85" s="181" t="str">
        <f t="shared" si="5"/>
        <v>-</v>
      </c>
      <c r="M85" s="188" t="str">
        <f>IFERROR(H85/$Q$21,"-")</f>
        <v>-</v>
      </c>
    </row>
    <row r="86" spans="2:13" ht="28.9" customHeight="1">
      <c r="B86" s="344"/>
      <c r="C86" s="337"/>
      <c r="D86" s="350"/>
      <c r="E86" s="80" t="str">
        <f>'高額レセ疾病傾向(患者一人当たり医療費順)'!$C$8</f>
        <v>0506</v>
      </c>
      <c r="F86" s="231" t="str">
        <f>'高額レセ疾病傾向(患者一人当たり医療費順)'!$D$8</f>
        <v>知的障害&lt;精神遅滞&gt;</v>
      </c>
      <c r="G86" s="231" t="s">
        <v>709</v>
      </c>
      <c r="H86" s="81" t="s">
        <v>709</v>
      </c>
      <c r="I86" s="82" t="s">
        <v>709</v>
      </c>
      <c r="J86" s="83" t="s">
        <v>709</v>
      </c>
      <c r="K86" s="72" t="s">
        <v>709</v>
      </c>
      <c r="L86" s="182" t="str">
        <f t="shared" si="5"/>
        <v>-</v>
      </c>
      <c r="M86" s="189" t="str">
        <f>IFERROR(H86/$Q$21,"-")</f>
        <v>-</v>
      </c>
    </row>
    <row r="87" spans="2:13" ht="28.9" customHeight="1">
      <c r="B87" s="344"/>
      <c r="C87" s="337"/>
      <c r="D87" s="350"/>
      <c r="E87" s="80" t="str">
        <f>'高額レセ疾病傾向(患者一人当たり医療費順)'!$C$9</f>
        <v>1402</v>
      </c>
      <c r="F87" s="231" t="str">
        <f>'高額レセ疾病傾向(患者一人当たり医療費順)'!$D$9</f>
        <v>腎不全</v>
      </c>
      <c r="G87" s="231" t="s">
        <v>413</v>
      </c>
      <c r="H87" s="81">
        <v>123</v>
      </c>
      <c r="I87" s="82">
        <v>351427650</v>
      </c>
      <c r="J87" s="83">
        <v>383608330</v>
      </c>
      <c r="K87" s="72">
        <f t="shared" si="6"/>
        <v>735035980</v>
      </c>
      <c r="L87" s="182">
        <f t="shared" si="5"/>
        <v>5975902.2764227642</v>
      </c>
      <c r="M87" s="189">
        <f>IFERROR(H87/$Q$21,"-")</f>
        <v>5.2579831573547646E-3</v>
      </c>
    </row>
    <row r="88" spans="2:13" ht="28.9" customHeight="1">
      <c r="B88" s="344"/>
      <c r="C88" s="337"/>
      <c r="D88" s="350"/>
      <c r="E88" s="80" t="str">
        <f>'高額レセ疾病傾向(患者一人当たり医療費順)'!$C$10</f>
        <v>0904</v>
      </c>
      <c r="F88" s="231" t="str">
        <f>'高額レセ疾病傾向(患者一人当たり医療費順)'!$D$10</f>
        <v>くも膜下出血</v>
      </c>
      <c r="G88" s="231" t="s">
        <v>463</v>
      </c>
      <c r="H88" s="81">
        <v>10</v>
      </c>
      <c r="I88" s="82">
        <v>35887490</v>
      </c>
      <c r="J88" s="83">
        <v>1627950</v>
      </c>
      <c r="K88" s="72">
        <f>SUM(I88:J88)</f>
        <v>37515440</v>
      </c>
      <c r="L88" s="182">
        <f t="shared" si="5"/>
        <v>3751544</v>
      </c>
      <c r="M88" s="189">
        <f>IFERROR(H88/$Q$21,"-")</f>
        <v>4.2747830547599711E-4</v>
      </c>
    </row>
    <row r="89" spans="2:13" ht="28.9" customHeight="1" thickBot="1">
      <c r="B89" s="345"/>
      <c r="C89" s="339"/>
      <c r="D89" s="351"/>
      <c r="E89" s="84" t="str">
        <f>'高額レセ疾病傾向(患者一人当たり医療費順)'!$C$11</f>
        <v>0209</v>
      </c>
      <c r="F89" s="232" t="str">
        <f>'高額レセ疾病傾向(患者一人当たり医療費順)'!$D$11</f>
        <v>白血病</v>
      </c>
      <c r="G89" s="231" t="s">
        <v>464</v>
      </c>
      <c r="H89" s="81">
        <v>9</v>
      </c>
      <c r="I89" s="82">
        <v>14197950</v>
      </c>
      <c r="J89" s="83">
        <v>21154990</v>
      </c>
      <c r="K89" s="72">
        <f>SUM(I89:J89)</f>
        <v>35352940</v>
      </c>
      <c r="L89" s="182">
        <f t="shared" si="5"/>
        <v>3928104.4444444445</v>
      </c>
      <c r="M89" s="189">
        <f>IFERROR(H89/$Q$21,"-")</f>
        <v>3.847304749283974E-4</v>
      </c>
    </row>
    <row r="90" spans="2:13" ht="28.9" customHeight="1">
      <c r="B90" s="343">
        <v>18</v>
      </c>
      <c r="C90" s="356" t="s">
        <v>63</v>
      </c>
      <c r="D90" s="349">
        <f>Q22</f>
        <v>21155</v>
      </c>
      <c r="E90" s="88" t="str">
        <f>'高額レセ疾病傾向(患者一人当たり医療費順)'!$C$7</f>
        <v>0802</v>
      </c>
      <c r="F90" s="230" t="str">
        <f>'高額レセ疾病傾向(患者一人当たり医療費順)'!$D$7</f>
        <v>その他の外耳疾患</v>
      </c>
      <c r="G90" s="230" t="s">
        <v>710</v>
      </c>
      <c r="H90" s="138" t="s">
        <v>709</v>
      </c>
      <c r="I90" s="139" t="s">
        <v>709</v>
      </c>
      <c r="J90" s="140" t="s">
        <v>709</v>
      </c>
      <c r="K90" s="71" t="s">
        <v>709</v>
      </c>
      <c r="L90" s="181" t="str">
        <f t="shared" si="5"/>
        <v>-</v>
      </c>
      <c r="M90" s="188" t="str">
        <f>IFERROR(H90/$Q$22,"-")</f>
        <v>-</v>
      </c>
    </row>
    <row r="91" spans="2:13" ht="28.9" customHeight="1">
      <c r="B91" s="344"/>
      <c r="C91" s="337"/>
      <c r="D91" s="350"/>
      <c r="E91" s="80" t="str">
        <f>'高額レセ疾病傾向(患者一人当たり医療費順)'!$C$8</f>
        <v>0506</v>
      </c>
      <c r="F91" s="231" t="str">
        <f>'高額レセ疾病傾向(患者一人当たり医療費順)'!$D$8</f>
        <v>知的障害&lt;精神遅滞&gt;</v>
      </c>
      <c r="G91" s="231" t="s">
        <v>710</v>
      </c>
      <c r="H91" s="81" t="s">
        <v>709</v>
      </c>
      <c r="I91" s="82" t="s">
        <v>709</v>
      </c>
      <c r="J91" s="83" t="s">
        <v>709</v>
      </c>
      <c r="K91" s="72" t="s">
        <v>709</v>
      </c>
      <c r="L91" s="182" t="str">
        <f t="shared" si="5"/>
        <v>-</v>
      </c>
      <c r="M91" s="189" t="str">
        <f>IFERROR(H91/$Q$22,"-")</f>
        <v>-</v>
      </c>
    </row>
    <row r="92" spans="2:13" ht="28.9" customHeight="1">
      <c r="B92" s="344"/>
      <c r="C92" s="337"/>
      <c r="D92" s="350"/>
      <c r="E92" s="80" t="str">
        <f>'高額レセ疾病傾向(患者一人当たり医療費順)'!$C$9</f>
        <v>1402</v>
      </c>
      <c r="F92" s="231" t="str">
        <f>'高額レセ疾病傾向(患者一人当たり医療費順)'!$D$9</f>
        <v>腎不全</v>
      </c>
      <c r="G92" s="231" t="s">
        <v>419</v>
      </c>
      <c r="H92" s="81">
        <v>145</v>
      </c>
      <c r="I92" s="82">
        <v>548747310</v>
      </c>
      <c r="J92" s="83">
        <v>372048710</v>
      </c>
      <c r="K92" s="72">
        <f t="shared" si="6"/>
        <v>920796020</v>
      </c>
      <c r="L92" s="182">
        <f t="shared" si="5"/>
        <v>6350317.3793103453</v>
      </c>
      <c r="M92" s="189">
        <f>IFERROR(H92/$Q$22,"-")</f>
        <v>6.8541715906405105E-3</v>
      </c>
    </row>
    <row r="93" spans="2:13" ht="42" customHeight="1">
      <c r="B93" s="344"/>
      <c r="C93" s="337"/>
      <c r="D93" s="350"/>
      <c r="E93" s="80" t="str">
        <f>'高額レセ疾病傾向(患者一人当たり医療費順)'!$C$10</f>
        <v>0904</v>
      </c>
      <c r="F93" s="231" t="str">
        <f>'高額レセ疾病傾向(患者一人当たり医療費順)'!$D$10</f>
        <v>くも膜下出血</v>
      </c>
      <c r="G93" s="231" t="s">
        <v>465</v>
      </c>
      <c r="H93" s="81">
        <v>5</v>
      </c>
      <c r="I93" s="82">
        <v>36139180</v>
      </c>
      <c r="J93" s="83">
        <v>1618910</v>
      </c>
      <c r="K93" s="72">
        <f>SUM(I93:J93)</f>
        <v>37758090</v>
      </c>
      <c r="L93" s="182">
        <f t="shared" si="5"/>
        <v>7551618</v>
      </c>
      <c r="M93" s="189">
        <f>IFERROR(H93/$Q$22,"-")</f>
        <v>2.363507445048452E-4</v>
      </c>
    </row>
    <row r="94" spans="2:13" ht="28.9" customHeight="1" thickBot="1">
      <c r="B94" s="345"/>
      <c r="C94" s="339"/>
      <c r="D94" s="351"/>
      <c r="E94" s="84" t="str">
        <f>'高額レセ疾病傾向(患者一人当たり医療費順)'!$C$11</f>
        <v>0209</v>
      </c>
      <c r="F94" s="232" t="str">
        <f>'高額レセ疾病傾向(患者一人当たり医療費順)'!$D$11</f>
        <v>白血病</v>
      </c>
      <c r="G94" s="232" t="s">
        <v>466</v>
      </c>
      <c r="H94" s="85">
        <v>5</v>
      </c>
      <c r="I94" s="86">
        <v>16500920</v>
      </c>
      <c r="J94" s="87">
        <v>4205840</v>
      </c>
      <c r="K94" s="73">
        <f>SUM(I94:J94)</f>
        <v>20706760</v>
      </c>
      <c r="L94" s="183">
        <f t="shared" si="5"/>
        <v>4141352</v>
      </c>
      <c r="M94" s="190">
        <f>IFERROR(H94/$Q$22,"-")</f>
        <v>2.363507445048452E-4</v>
      </c>
    </row>
    <row r="95" spans="2:13" ht="28.9" customHeight="1">
      <c r="B95" s="343">
        <v>19</v>
      </c>
      <c r="C95" s="356" t="s">
        <v>127</v>
      </c>
      <c r="D95" s="349">
        <f>Q23</f>
        <v>14704</v>
      </c>
      <c r="E95" s="88" t="str">
        <f>'高額レセ疾病傾向(患者一人当たり医療費順)'!$C$7</f>
        <v>0802</v>
      </c>
      <c r="F95" s="230" t="str">
        <f>'高額レセ疾病傾向(患者一人当たり医療費順)'!$D$7</f>
        <v>その他の外耳疾患</v>
      </c>
      <c r="G95" s="230" t="s">
        <v>710</v>
      </c>
      <c r="H95" s="138" t="s">
        <v>709</v>
      </c>
      <c r="I95" s="139" t="s">
        <v>709</v>
      </c>
      <c r="J95" s="140" t="s">
        <v>709</v>
      </c>
      <c r="K95" s="71" t="s">
        <v>709</v>
      </c>
      <c r="L95" s="181" t="str">
        <f t="shared" si="5"/>
        <v>-</v>
      </c>
      <c r="M95" s="188" t="str">
        <f>IFERROR(H95/$Q$23,"-")</f>
        <v>-</v>
      </c>
    </row>
    <row r="96" spans="2:13" ht="28.9" customHeight="1">
      <c r="B96" s="344"/>
      <c r="C96" s="337"/>
      <c r="D96" s="350"/>
      <c r="E96" s="80" t="str">
        <f>'高額レセ疾病傾向(患者一人当たり医療費順)'!$C$8</f>
        <v>0506</v>
      </c>
      <c r="F96" s="231" t="str">
        <f>'高額レセ疾病傾向(患者一人当たり医療費順)'!$D$8</f>
        <v>知的障害&lt;精神遅滞&gt;</v>
      </c>
      <c r="G96" s="231" t="s">
        <v>710</v>
      </c>
      <c r="H96" s="81" t="s">
        <v>709</v>
      </c>
      <c r="I96" s="82" t="s">
        <v>709</v>
      </c>
      <c r="J96" s="83" t="s">
        <v>709</v>
      </c>
      <c r="K96" s="72" t="s">
        <v>709</v>
      </c>
      <c r="L96" s="182" t="str">
        <f t="shared" si="5"/>
        <v>-</v>
      </c>
      <c r="M96" s="189" t="str">
        <f>IFERROR(H96/$Q$23,"-")</f>
        <v>-</v>
      </c>
    </row>
    <row r="97" spans="2:13" ht="28.9" customHeight="1">
      <c r="B97" s="344"/>
      <c r="C97" s="337"/>
      <c r="D97" s="350"/>
      <c r="E97" s="80" t="str">
        <f>'高額レセ疾病傾向(患者一人当たり医療費順)'!$C$9</f>
        <v>1402</v>
      </c>
      <c r="F97" s="231" t="str">
        <f>'高額レセ疾病傾向(患者一人当たり医療費順)'!$D$9</f>
        <v>腎不全</v>
      </c>
      <c r="G97" s="231" t="s">
        <v>413</v>
      </c>
      <c r="H97" s="81">
        <v>99</v>
      </c>
      <c r="I97" s="82">
        <v>312900310</v>
      </c>
      <c r="J97" s="83">
        <v>268376970</v>
      </c>
      <c r="K97" s="72">
        <f t="shared" si="6"/>
        <v>581277280</v>
      </c>
      <c r="L97" s="182">
        <f t="shared" si="5"/>
        <v>5871487.6767676771</v>
      </c>
      <c r="M97" s="189">
        <f>IFERROR(H97/$Q$23,"-")</f>
        <v>6.7328618063112076E-3</v>
      </c>
    </row>
    <row r="98" spans="2:13" ht="42" customHeight="1">
      <c r="B98" s="344"/>
      <c r="C98" s="337"/>
      <c r="D98" s="350"/>
      <c r="E98" s="80" t="str">
        <f>'高額レセ疾病傾向(患者一人当たり医療費順)'!$C$10</f>
        <v>0904</v>
      </c>
      <c r="F98" s="231" t="str">
        <f>'高額レセ疾病傾向(患者一人当たり医療費順)'!$D$10</f>
        <v>くも膜下出血</v>
      </c>
      <c r="G98" s="231" t="s">
        <v>467</v>
      </c>
      <c r="H98" s="81">
        <v>3</v>
      </c>
      <c r="I98" s="82">
        <v>14266010</v>
      </c>
      <c r="J98" s="83">
        <v>594200</v>
      </c>
      <c r="K98" s="72">
        <f t="shared" si="6"/>
        <v>14860210</v>
      </c>
      <c r="L98" s="182">
        <f t="shared" si="5"/>
        <v>4953403.333333333</v>
      </c>
      <c r="M98" s="189">
        <f>IFERROR(H98/$Q$23,"-")</f>
        <v>2.0402611534276388E-4</v>
      </c>
    </row>
    <row r="99" spans="2:13" ht="28.9" customHeight="1" thickBot="1">
      <c r="B99" s="345"/>
      <c r="C99" s="339"/>
      <c r="D99" s="351"/>
      <c r="E99" s="84" t="str">
        <f>'高額レセ疾病傾向(患者一人当たり医療費順)'!$C$11</f>
        <v>0209</v>
      </c>
      <c r="F99" s="232" t="str">
        <f>'高額レセ疾病傾向(患者一人当たり医療費順)'!$D$11</f>
        <v>白血病</v>
      </c>
      <c r="G99" s="231" t="s">
        <v>468</v>
      </c>
      <c r="H99" s="81">
        <v>4</v>
      </c>
      <c r="I99" s="82">
        <v>11849140</v>
      </c>
      <c r="J99" s="83">
        <v>6227360</v>
      </c>
      <c r="K99" s="72">
        <f>SUM(I99:J99)</f>
        <v>18076500</v>
      </c>
      <c r="L99" s="182">
        <f t="shared" si="5"/>
        <v>4519125</v>
      </c>
      <c r="M99" s="189">
        <f>IFERROR(H99/$Q$23,"-")</f>
        <v>2.720348204570185E-4</v>
      </c>
    </row>
    <row r="100" spans="2:13" ht="28.9" customHeight="1">
      <c r="B100" s="343">
        <v>20</v>
      </c>
      <c r="C100" s="356" t="s">
        <v>128</v>
      </c>
      <c r="D100" s="349">
        <f>Q24</f>
        <v>21797</v>
      </c>
      <c r="E100" s="88" t="str">
        <f>'高額レセ疾病傾向(患者一人当たり医療費順)'!$C$7</f>
        <v>0802</v>
      </c>
      <c r="F100" s="230" t="str">
        <f>'高額レセ疾病傾向(患者一人当たり医療費順)'!$D$7</f>
        <v>その他の外耳疾患</v>
      </c>
      <c r="G100" s="230" t="s">
        <v>710</v>
      </c>
      <c r="H100" s="138" t="s">
        <v>709</v>
      </c>
      <c r="I100" s="139" t="s">
        <v>709</v>
      </c>
      <c r="J100" s="140" t="s">
        <v>709</v>
      </c>
      <c r="K100" s="71" t="s">
        <v>709</v>
      </c>
      <c r="L100" s="181" t="str">
        <f t="shared" si="5"/>
        <v>-</v>
      </c>
      <c r="M100" s="188" t="str">
        <f>IFERROR(H100/$Q$24,"-")</f>
        <v>-</v>
      </c>
    </row>
    <row r="101" spans="2:13" ht="28.9" customHeight="1">
      <c r="B101" s="344"/>
      <c r="C101" s="337"/>
      <c r="D101" s="350"/>
      <c r="E101" s="80" t="str">
        <f>'高額レセ疾病傾向(患者一人当たり医療費順)'!$C$8</f>
        <v>0506</v>
      </c>
      <c r="F101" s="231" t="str">
        <f>'高額レセ疾病傾向(患者一人当たり医療費順)'!$D$8</f>
        <v>知的障害&lt;精神遅滞&gt;</v>
      </c>
      <c r="G101" s="231" t="s">
        <v>710</v>
      </c>
      <c r="H101" s="81" t="s">
        <v>709</v>
      </c>
      <c r="I101" s="82" t="s">
        <v>709</v>
      </c>
      <c r="J101" s="83" t="s">
        <v>709</v>
      </c>
      <c r="K101" s="72" t="s">
        <v>709</v>
      </c>
      <c r="L101" s="182" t="str">
        <f t="shared" si="5"/>
        <v>-</v>
      </c>
      <c r="M101" s="189" t="str">
        <f>IFERROR(H101/$Q$24,"-")</f>
        <v>-</v>
      </c>
    </row>
    <row r="102" spans="2:13" ht="28.9" customHeight="1">
      <c r="B102" s="344"/>
      <c r="C102" s="337"/>
      <c r="D102" s="350"/>
      <c r="E102" s="80" t="str">
        <f>'高額レセ疾病傾向(患者一人当たり医療費順)'!$C$9</f>
        <v>1402</v>
      </c>
      <c r="F102" s="231" t="str">
        <f>'高額レセ疾病傾向(患者一人当たり医療費順)'!$D$9</f>
        <v>腎不全</v>
      </c>
      <c r="G102" s="231" t="s">
        <v>449</v>
      </c>
      <c r="H102" s="81">
        <v>133</v>
      </c>
      <c r="I102" s="82">
        <v>387664240</v>
      </c>
      <c r="J102" s="83">
        <v>387075460</v>
      </c>
      <c r="K102" s="72">
        <f t="shared" si="6"/>
        <v>774739700</v>
      </c>
      <c r="L102" s="182">
        <f t="shared" si="5"/>
        <v>5825110.5263157897</v>
      </c>
      <c r="M102" s="189">
        <f>IFERROR(H102/$Q$24,"-")</f>
        <v>6.1017571225397988E-3</v>
      </c>
    </row>
    <row r="103" spans="2:13" ht="42" customHeight="1">
      <c r="B103" s="344"/>
      <c r="C103" s="337"/>
      <c r="D103" s="350"/>
      <c r="E103" s="80" t="str">
        <f>'高額レセ疾病傾向(患者一人当たり医療費順)'!$C$10</f>
        <v>0904</v>
      </c>
      <c r="F103" s="231" t="str">
        <f>'高額レセ疾病傾向(患者一人当たり医療費順)'!$D$10</f>
        <v>くも膜下出血</v>
      </c>
      <c r="G103" s="231" t="s">
        <v>469</v>
      </c>
      <c r="H103" s="81">
        <v>9</v>
      </c>
      <c r="I103" s="82">
        <v>63681070</v>
      </c>
      <c r="J103" s="83">
        <v>1564190</v>
      </c>
      <c r="K103" s="72">
        <f t="shared" si="6"/>
        <v>65245260</v>
      </c>
      <c r="L103" s="182">
        <f t="shared" si="5"/>
        <v>7249473.333333333</v>
      </c>
      <c r="M103" s="189">
        <f>IFERROR(H103/$Q$24,"-")</f>
        <v>4.12900857916227E-4</v>
      </c>
    </row>
    <row r="104" spans="2:13" ht="28.9" customHeight="1" thickBot="1">
      <c r="B104" s="345"/>
      <c r="C104" s="339"/>
      <c r="D104" s="351"/>
      <c r="E104" s="84" t="str">
        <f>'高額レセ疾病傾向(患者一人当たり医療費順)'!$C$11</f>
        <v>0209</v>
      </c>
      <c r="F104" s="232" t="str">
        <f>'高額レセ疾病傾向(患者一人当たり医療費順)'!$D$11</f>
        <v>白血病</v>
      </c>
      <c r="G104" s="232" t="s">
        <v>470</v>
      </c>
      <c r="H104" s="85">
        <v>4</v>
      </c>
      <c r="I104" s="86">
        <v>15854250</v>
      </c>
      <c r="J104" s="87">
        <v>1530100</v>
      </c>
      <c r="K104" s="73">
        <f t="shared" si="6"/>
        <v>17384350</v>
      </c>
      <c r="L104" s="183">
        <f t="shared" si="5"/>
        <v>4346087.5</v>
      </c>
      <c r="M104" s="190">
        <f>IFERROR(H104/$Q$24,"-")</f>
        <v>1.8351149240721201E-4</v>
      </c>
    </row>
    <row r="105" spans="2:13" ht="28.9" customHeight="1">
      <c r="B105" s="343">
        <v>21</v>
      </c>
      <c r="C105" s="356" t="s">
        <v>129</v>
      </c>
      <c r="D105" s="349">
        <f>Q25</f>
        <v>14535</v>
      </c>
      <c r="E105" s="88" t="str">
        <f>'高額レセ疾病傾向(患者一人当たり医療費順)'!$C$7</f>
        <v>0802</v>
      </c>
      <c r="F105" s="230" t="str">
        <f>'高額レセ疾病傾向(患者一人当たり医療費順)'!$D$7</f>
        <v>その他の外耳疾患</v>
      </c>
      <c r="G105" s="230" t="s">
        <v>710</v>
      </c>
      <c r="H105" s="138" t="s">
        <v>709</v>
      </c>
      <c r="I105" s="139" t="s">
        <v>709</v>
      </c>
      <c r="J105" s="140" t="s">
        <v>709</v>
      </c>
      <c r="K105" s="71" t="s">
        <v>709</v>
      </c>
      <c r="L105" s="181" t="str">
        <f t="shared" si="5"/>
        <v>-</v>
      </c>
      <c r="M105" s="188" t="str">
        <f>IFERROR(H105/$Q$25,"-")</f>
        <v>-</v>
      </c>
    </row>
    <row r="106" spans="2:13" ht="28.9" customHeight="1">
      <c r="B106" s="344"/>
      <c r="C106" s="337"/>
      <c r="D106" s="350"/>
      <c r="E106" s="80" t="str">
        <f>'高額レセ疾病傾向(患者一人当たり医療費順)'!$C$8</f>
        <v>0506</v>
      </c>
      <c r="F106" s="231" t="str">
        <f>'高額レセ疾病傾向(患者一人当たり医療費順)'!$D$8</f>
        <v>知的障害&lt;精神遅滞&gt;</v>
      </c>
      <c r="G106" s="231" t="s">
        <v>710</v>
      </c>
      <c r="H106" s="81" t="s">
        <v>709</v>
      </c>
      <c r="I106" s="82" t="s">
        <v>709</v>
      </c>
      <c r="J106" s="83" t="s">
        <v>709</v>
      </c>
      <c r="K106" s="72" t="s">
        <v>709</v>
      </c>
      <c r="L106" s="182" t="str">
        <f t="shared" si="5"/>
        <v>-</v>
      </c>
      <c r="M106" s="189" t="str">
        <f>IFERROR(H106/$Q$25,"-")</f>
        <v>-</v>
      </c>
    </row>
    <row r="107" spans="2:13" ht="28.9" customHeight="1">
      <c r="B107" s="344"/>
      <c r="C107" s="337"/>
      <c r="D107" s="350"/>
      <c r="E107" s="80" t="str">
        <f>'高額レセ疾病傾向(患者一人当たり医療費順)'!$C$9</f>
        <v>1402</v>
      </c>
      <c r="F107" s="231" t="str">
        <f>'高額レセ疾病傾向(患者一人当たり医療費順)'!$D$9</f>
        <v>腎不全</v>
      </c>
      <c r="G107" s="231" t="s">
        <v>453</v>
      </c>
      <c r="H107" s="81">
        <v>81</v>
      </c>
      <c r="I107" s="82">
        <v>210944700</v>
      </c>
      <c r="J107" s="83">
        <v>307493150</v>
      </c>
      <c r="K107" s="72">
        <f t="shared" si="6"/>
        <v>518437850</v>
      </c>
      <c r="L107" s="182">
        <f t="shared" si="5"/>
        <v>6400467.2839506175</v>
      </c>
      <c r="M107" s="189">
        <f>IFERROR(H107/$Q$25,"-")</f>
        <v>5.5727554179566567E-3</v>
      </c>
    </row>
    <row r="108" spans="2:13" ht="28.9" customHeight="1">
      <c r="B108" s="344"/>
      <c r="C108" s="337"/>
      <c r="D108" s="350"/>
      <c r="E108" s="80" t="str">
        <f>'高額レセ疾病傾向(患者一人当たり医療費順)'!$C$10</f>
        <v>0904</v>
      </c>
      <c r="F108" s="231" t="str">
        <f>'高額レセ疾病傾向(患者一人当たり医療費順)'!$D$10</f>
        <v>くも膜下出血</v>
      </c>
      <c r="G108" s="231" t="s">
        <v>416</v>
      </c>
      <c r="H108" s="81">
        <v>7</v>
      </c>
      <c r="I108" s="82">
        <v>41554710</v>
      </c>
      <c r="J108" s="83">
        <v>1280800</v>
      </c>
      <c r="K108" s="72">
        <f>SUM(I108:J108)</f>
        <v>42835510</v>
      </c>
      <c r="L108" s="182">
        <f t="shared" si="5"/>
        <v>6119358.5714285718</v>
      </c>
      <c r="M108" s="189">
        <f>IFERROR(H108/$Q$25,"-")</f>
        <v>4.8159614723082214E-4</v>
      </c>
    </row>
    <row r="109" spans="2:13" ht="28.9" customHeight="1" thickBot="1">
      <c r="B109" s="345"/>
      <c r="C109" s="339"/>
      <c r="D109" s="351"/>
      <c r="E109" s="84" t="str">
        <f>'高額レセ疾病傾向(患者一人当たり医療費順)'!$C$11</f>
        <v>0209</v>
      </c>
      <c r="F109" s="232" t="str">
        <f>'高額レセ疾病傾向(患者一人当たり医療費順)'!$D$11</f>
        <v>白血病</v>
      </c>
      <c r="G109" s="231" t="s">
        <v>471</v>
      </c>
      <c r="H109" s="81">
        <v>4</v>
      </c>
      <c r="I109" s="82">
        <v>27975960</v>
      </c>
      <c r="J109" s="83">
        <v>7240440</v>
      </c>
      <c r="K109" s="72">
        <f>SUM(I109:J109)</f>
        <v>35216400</v>
      </c>
      <c r="L109" s="182">
        <f t="shared" si="5"/>
        <v>8804100</v>
      </c>
      <c r="M109" s="189">
        <f>IFERROR(H109/$Q$25,"-")</f>
        <v>2.7519779841761265E-4</v>
      </c>
    </row>
    <row r="110" spans="2:13" ht="28.9" customHeight="1">
      <c r="B110" s="343">
        <v>22</v>
      </c>
      <c r="C110" s="356" t="s">
        <v>64</v>
      </c>
      <c r="D110" s="349">
        <f>Q26</f>
        <v>18539</v>
      </c>
      <c r="E110" s="88" t="str">
        <f>'高額レセ疾病傾向(患者一人当たり医療費順)'!$C$7</f>
        <v>0802</v>
      </c>
      <c r="F110" s="230" t="str">
        <f>'高額レセ疾病傾向(患者一人当たり医療費順)'!$D$7</f>
        <v>その他の外耳疾患</v>
      </c>
      <c r="G110" s="230" t="s">
        <v>710</v>
      </c>
      <c r="H110" s="138" t="s">
        <v>709</v>
      </c>
      <c r="I110" s="139" t="s">
        <v>709</v>
      </c>
      <c r="J110" s="140" t="s">
        <v>709</v>
      </c>
      <c r="K110" s="71" t="s">
        <v>709</v>
      </c>
      <c r="L110" s="181" t="str">
        <f t="shared" si="5"/>
        <v>-</v>
      </c>
      <c r="M110" s="188" t="str">
        <f>IFERROR(H110/$Q$26,"-")</f>
        <v>-</v>
      </c>
    </row>
    <row r="111" spans="2:13" ht="28.9" customHeight="1">
      <c r="B111" s="344"/>
      <c r="C111" s="337"/>
      <c r="D111" s="350"/>
      <c r="E111" s="80" t="str">
        <f>'高額レセ疾病傾向(患者一人当たり医療費順)'!$C$8</f>
        <v>0506</v>
      </c>
      <c r="F111" s="231" t="str">
        <f>'高額レセ疾病傾向(患者一人当たり医療費順)'!$D$8</f>
        <v>知的障害&lt;精神遅滞&gt;</v>
      </c>
      <c r="G111" s="231" t="s">
        <v>710</v>
      </c>
      <c r="H111" s="81" t="s">
        <v>709</v>
      </c>
      <c r="I111" s="82" t="s">
        <v>709</v>
      </c>
      <c r="J111" s="83" t="s">
        <v>709</v>
      </c>
      <c r="K111" s="72" t="s">
        <v>709</v>
      </c>
      <c r="L111" s="182" t="str">
        <f t="shared" si="5"/>
        <v>-</v>
      </c>
      <c r="M111" s="189" t="str">
        <f>IFERROR(H111/$Q$26,"-")</f>
        <v>-</v>
      </c>
    </row>
    <row r="112" spans="2:13" ht="28.9" customHeight="1">
      <c r="B112" s="344"/>
      <c r="C112" s="337"/>
      <c r="D112" s="350"/>
      <c r="E112" s="80" t="str">
        <f>'高額レセ疾病傾向(患者一人当たり医療費順)'!$C$9</f>
        <v>1402</v>
      </c>
      <c r="F112" s="231" t="str">
        <f>'高額レセ疾病傾向(患者一人当たり医療費順)'!$D$9</f>
        <v>腎不全</v>
      </c>
      <c r="G112" s="231" t="s">
        <v>413</v>
      </c>
      <c r="H112" s="81">
        <v>111</v>
      </c>
      <c r="I112" s="82">
        <v>365239720</v>
      </c>
      <c r="J112" s="83">
        <v>339887700</v>
      </c>
      <c r="K112" s="72">
        <f t="shared" si="6"/>
        <v>705127420</v>
      </c>
      <c r="L112" s="182">
        <f t="shared" si="5"/>
        <v>6352499.2792792795</v>
      </c>
      <c r="M112" s="189">
        <f>IFERROR(H112/$Q$26,"-")</f>
        <v>5.9873779599762663E-3</v>
      </c>
    </row>
    <row r="113" spans="2:13" ht="28.9" customHeight="1">
      <c r="B113" s="344"/>
      <c r="C113" s="337"/>
      <c r="D113" s="350"/>
      <c r="E113" s="80" t="str">
        <f>'高額レセ疾病傾向(患者一人当たり医療費順)'!$C$10</f>
        <v>0904</v>
      </c>
      <c r="F113" s="231" t="str">
        <f>'高額レセ疾病傾向(患者一人当たり医療費順)'!$D$10</f>
        <v>くも膜下出血</v>
      </c>
      <c r="G113" s="231" t="s">
        <v>472</v>
      </c>
      <c r="H113" s="81">
        <v>2</v>
      </c>
      <c r="I113" s="82">
        <v>12517500</v>
      </c>
      <c r="J113" s="83">
        <v>544570</v>
      </c>
      <c r="K113" s="72">
        <f>SUM(I113:J113)</f>
        <v>13062070</v>
      </c>
      <c r="L113" s="182">
        <f t="shared" si="5"/>
        <v>6531035</v>
      </c>
      <c r="M113" s="189">
        <f>IFERROR(H113/$Q$26,"-")</f>
        <v>1.0788068396353632E-4</v>
      </c>
    </row>
    <row r="114" spans="2:13" ht="28.9" customHeight="1" thickBot="1">
      <c r="B114" s="345"/>
      <c r="C114" s="339"/>
      <c r="D114" s="351"/>
      <c r="E114" s="84" t="str">
        <f>'高額レセ疾病傾向(患者一人当たり医療費順)'!$C$11</f>
        <v>0209</v>
      </c>
      <c r="F114" s="232" t="str">
        <f>'高額レセ疾病傾向(患者一人当たり医療費順)'!$D$11</f>
        <v>白血病</v>
      </c>
      <c r="G114" s="231" t="s">
        <v>473</v>
      </c>
      <c r="H114" s="81">
        <v>7</v>
      </c>
      <c r="I114" s="82">
        <v>18289170</v>
      </c>
      <c r="J114" s="83">
        <v>11733880</v>
      </c>
      <c r="K114" s="72">
        <f>SUM(I114:J114)</f>
        <v>30023050</v>
      </c>
      <c r="L114" s="182">
        <f t="shared" si="5"/>
        <v>4289007.1428571427</v>
      </c>
      <c r="M114" s="189">
        <f>IFERROR(H114/$Q$26,"-")</f>
        <v>3.7758239387237715E-4</v>
      </c>
    </row>
    <row r="115" spans="2:13" ht="28.9" customHeight="1">
      <c r="B115" s="343">
        <v>23</v>
      </c>
      <c r="C115" s="356" t="s">
        <v>130</v>
      </c>
      <c r="D115" s="349">
        <f>Q27</f>
        <v>30667</v>
      </c>
      <c r="E115" s="88" t="str">
        <f>'高額レセ疾病傾向(患者一人当たり医療費順)'!$C$7</f>
        <v>0802</v>
      </c>
      <c r="F115" s="230" t="str">
        <f>'高額レセ疾病傾向(患者一人当たり医療費順)'!$D$7</f>
        <v>その他の外耳疾患</v>
      </c>
      <c r="G115" s="230" t="s">
        <v>710</v>
      </c>
      <c r="H115" s="138" t="s">
        <v>709</v>
      </c>
      <c r="I115" s="139" t="s">
        <v>709</v>
      </c>
      <c r="J115" s="140" t="s">
        <v>709</v>
      </c>
      <c r="K115" s="71" t="s">
        <v>709</v>
      </c>
      <c r="L115" s="181" t="str">
        <f t="shared" si="5"/>
        <v>-</v>
      </c>
      <c r="M115" s="188" t="str">
        <f>IFERROR(H115/$Q$27,"-")</f>
        <v>-</v>
      </c>
    </row>
    <row r="116" spans="2:13" ht="28.9" customHeight="1">
      <c r="B116" s="344"/>
      <c r="C116" s="337"/>
      <c r="D116" s="350"/>
      <c r="E116" s="80" t="str">
        <f>'高額レセ疾病傾向(患者一人当たり医療費順)'!$C$8</f>
        <v>0506</v>
      </c>
      <c r="F116" s="231" t="str">
        <f>'高額レセ疾病傾向(患者一人当たり医療費順)'!$D$8</f>
        <v>知的障害&lt;精神遅滞&gt;</v>
      </c>
      <c r="G116" s="231" t="s">
        <v>474</v>
      </c>
      <c r="H116" s="81">
        <v>1</v>
      </c>
      <c r="I116" s="82">
        <v>4310940</v>
      </c>
      <c r="J116" s="83">
        <v>0</v>
      </c>
      <c r="K116" s="72">
        <f t="shared" si="6"/>
        <v>4310940</v>
      </c>
      <c r="L116" s="182">
        <f t="shared" si="5"/>
        <v>4310940</v>
      </c>
      <c r="M116" s="189">
        <f>IFERROR(H116/$Q$27,"-")</f>
        <v>3.2608341213682462E-5</v>
      </c>
    </row>
    <row r="117" spans="2:13" ht="28.9" customHeight="1">
      <c r="B117" s="344"/>
      <c r="C117" s="337"/>
      <c r="D117" s="350"/>
      <c r="E117" s="80" t="str">
        <f>'高額レセ疾病傾向(患者一人当たり医療費順)'!$C$9</f>
        <v>1402</v>
      </c>
      <c r="F117" s="231" t="str">
        <f>'高額レセ疾病傾向(患者一人当たり医療費順)'!$D$9</f>
        <v>腎不全</v>
      </c>
      <c r="G117" s="231" t="s">
        <v>419</v>
      </c>
      <c r="H117" s="81">
        <v>180</v>
      </c>
      <c r="I117" s="82">
        <v>702335300</v>
      </c>
      <c r="J117" s="83">
        <v>470694490</v>
      </c>
      <c r="K117" s="72">
        <f t="shared" si="6"/>
        <v>1173029790</v>
      </c>
      <c r="L117" s="182">
        <f t="shared" si="5"/>
        <v>6516832.166666667</v>
      </c>
      <c r="M117" s="189">
        <f>IFERROR(H117/$Q$27,"-")</f>
        <v>5.8695014184628426E-3</v>
      </c>
    </row>
    <row r="118" spans="2:13" ht="28.9" customHeight="1">
      <c r="B118" s="344"/>
      <c r="C118" s="337"/>
      <c r="D118" s="350"/>
      <c r="E118" s="80" t="str">
        <f>'高額レセ疾病傾向(患者一人当たり医療費順)'!$C$10</f>
        <v>0904</v>
      </c>
      <c r="F118" s="231" t="str">
        <f>'高額レセ疾病傾向(患者一人当たり医療費順)'!$D$10</f>
        <v>くも膜下出血</v>
      </c>
      <c r="G118" s="231" t="s">
        <v>475</v>
      </c>
      <c r="H118" s="81">
        <v>12</v>
      </c>
      <c r="I118" s="82">
        <v>74163960</v>
      </c>
      <c r="J118" s="83">
        <v>2851010</v>
      </c>
      <c r="K118" s="72">
        <f>SUM(I118:J118)</f>
        <v>77014970</v>
      </c>
      <c r="L118" s="182">
        <f t="shared" si="5"/>
        <v>6417914.166666667</v>
      </c>
      <c r="M118" s="189">
        <f>IFERROR(H118/$Q$27,"-")</f>
        <v>3.9130009456418951E-4</v>
      </c>
    </row>
    <row r="119" spans="2:13" ht="28.9" customHeight="1" thickBot="1">
      <c r="B119" s="345"/>
      <c r="C119" s="339"/>
      <c r="D119" s="351"/>
      <c r="E119" s="84" t="str">
        <f>'高額レセ疾病傾向(患者一人当たり医療費順)'!$C$11</f>
        <v>0209</v>
      </c>
      <c r="F119" s="232" t="str">
        <f>'高額レセ疾病傾向(患者一人当たり医療費順)'!$D$11</f>
        <v>白血病</v>
      </c>
      <c r="G119" s="231" t="s">
        <v>476</v>
      </c>
      <c r="H119" s="81">
        <v>10</v>
      </c>
      <c r="I119" s="82">
        <v>23804940</v>
      </c>
      <c r="J119" s="83">
        <v>22294690</v>
      </c>
      <c r="K119" s="72">
        <f>SUM(I119:J119)</f>
        <v>46099630</v>
      </c>
      <c r="L119" s="182">
        <f t="shared" si="5"/>
        <v>4609963</v>
      </c>
      <c r="M119" s="189">
        <f>IFERROR(H119/$Q$27,"-")</f>
        <v>3.2608341213682457E-4</v>
      </c>
    </row>
    <row r="120" spans="2:13" ht="28.9" customHeight="1">
      <c r="B120" s="343">
        <v>24</v>
      </c>
      <c r="C120" s="356" t="s">
        <v>131</v>
      </c>
      <c r="D120" s="349">
        <f>Q28</f>
        <v>13125</v>
      </c>
      <c r="E120" s="88" t="str">
        <f>'高額レセ疾病傾向(患者一人当たり医療費順)'!$C$7</f>
        <v>0802</v>
      </c>
      <c r="F120" s="230" t="str">
        <f>'高額レセ疾病傾向(患者一人当たり医療費順)'!$D$7</f>
        <v>その他の外耳疾患</v>
      </c>
      <c r="G120" s="230" t="s">
        <v>710</v>
      </c>
      <c r="H120" s="138" t="s">
        <v>709</v>
      </c>
      <c r="I120" s="139" t="s">
        <v>709</v>
      </c>
      <c r="J120" s="140" t="s">
        <v>709</v>
      </c>
      <c r="K120" s="71" t="s">
        <v>709</v>
      </c>
      <c r="L120" s="181" t="str">
        <f t="shared" si="5"/>
        <v>-</v>
      </c>
      <c r="M120" s="188" t="str">
        <f>IFERROR(H120/$Q$28,"-")</f>
        <v>-</v>
      </c>
    </row>
    <row r="121" spans="2:13" ht="28.9" customHeight="1">
      <c r="B121" s="344"/>
      <c r="C121" s="337"/>
      <c r="D121" s="350"/>
      <c r="E121" s="80" t="str">
        <f>'高額レセ疾病傾向(患者一人当たり医療費順)'!$C$8</f>
        <v>0506</v>
      </c>
      <c r="F121" s="231" t="str">
        <f>'高額レセ疾病傾向(患者一人当たり医療費順)'!$D$8</f>
        <v>知的障害&lt;精神遅滞&gt;</v>
      </c>
      <c r="G121" s="231" t="s">
        <v>710</v>
      </c>
      <c r="H121" s="81" t="s">
        <v>709</v>
      </c>
      <c r="I121" s="82" t="s">
        <v>709</v>
      </c>
      <c r="J121" s="83" t="s">
        <v>709</v>
      </c>
      <c r="K121" s="72" t="s">
        <v>709</v>
      </c>
      <c r="L121" s="182" t="str">
        <f t="shared" si="5"/>
        <v>-</v>
      </c>
      <c r="M121" s="189" t="str">
        <f>IFERROR(H121/$Q$28,"-")</f>
        <v>-</v>
      </c>
    </row>
    <row r="122" spans="2:13" ht="28.9" customHeight="1">
      <c r="B122" s="344"/>
      <c r="C122" s="337"/>
      <c r="D122" s="350"/>
      <c r="E122" s="80" t="str">
        <f>'高額レセ疾病傾向(患者一人当たり医療費順)'!$C$9</f>
        <v>1402</v>
      </c>
      <c r="F122" s="231" t="str">
        <f>'高額レセ疾病傾向(患者一人当たり医療費順)'!$D$9</f>
        <v>腎不全</v>
      </c>
      <c r="G122" s="231" t="s">
        <v>477</v>
      </c>
      <c r="H122" s="81">
        <v>81</v>
      </c>
      <c r="I122" s="82">
        <v>192398390</v>
      </c>
      <c r="J122" s="83">
        <v>281571040</v>
      </c>
      <c r="K122" s="72">
        <f t="shared" si="6"/>
        <v>473969430</v>
      </c>
      <c r="L122" s="182">
        <f t="shared" si="5"/>
        <v>5851474.444444444</v>
      </c>
      <c r="M122" s="189">
        <f>IFERROR(H122/$Q$28,"-")</f>
        <v>6.1714285714285716E-3</v>
      </c>
    </row>
    <row r="123" spans="2:13" ht="28.9" customHeight="1">
      <c r="B123" s="344"/>
      <c r="C123" s="337"/>
      <c r="D123" s="350"/>
      <c r="E123" s="80" t="str">
        <f>'高額レセ疾病傾向(患者一人当たり医療費順)'!$C$10</f>
        <v>0904</v>
      </c>
      <c r="F123" s="231" t="str">
        <f>'高額レセ疾病傾向(患者一人当たり医療費順)'!$D$10</f>
        <v>くも膜下出血</v>
      </c>
      <c r="G123" s="231" t="s">
        <v>478</v>
      </c>
      <c r="H123" s="81">
        <v>6</v>
      </c>
      <c r="I123" s="82">
        <v>13807330</v>
      </c>
      <c r="J123" s="83">
        <v>2154580</v>
      </c>
      <c r="K123" s="72">
        <f>SUM(I123:J123)</f>
        <v>15961910</v>
      </c>
      <c r="L123" s="182">
        <f t="shared" si="5"/>
        <v>2660318.3333333335</v>
      </c>
      <c r="M123" s="189">
        <f>IFERROR(H123/$Q$28,"-")</f>
        <v>4.5714285714285713E-4</v>
      </c>
    </row>
    <row r="124" spans="2:13" ht="28.9" customHeight="1" thickBot="1">
      <c r="B124" s="345"/>
      <c r="C124" s="339"/>
      <c r="D124" s="351"/>
      <c r="E124" s="84" t="str">
        <f>'高額レセ疾病傾向(患者一人当たり医療費順)'!$C$11</f>
        <v>0209</v>
      </c>
      <c r="F124" s="232" t="str">
        <f>'高額レセ疾病傾向(患者一人当たり医療費順)'!$D$11</f>
        <v>白血病</v>
      </c>
      <c r="G124" s="232" t="s">
        <v>479</v>
      </c>
      <c r="H124" s="85">
        <v>7</v>
      </c>
      <c r="I124" s="86">
        <v>27033820</v>
      </c>
      <c r="J124" s="87">
        <v>14594780</v>
      </c>
      <c r="K124" s="73">
        <f>SUM(I124:J124)</f>
        <v>41628600</v>
      </c>
      <c r="L124" s="183">
        <f t="shared" si="5"/>
        <v>5946942.8571428573</v>
      </c>
      <c r="M124" s="190">
        <f>IFERROR(H124/$Q$28,"-")</f>
        <v>5.3333333333333336E-4</v>
      </c>
    </row>
    <row r="125" spans="2:13" ht="28.9" customHeight="1">
      <c r="B125" s="343">
        <v>25</v>
      </c>
      <c r="C125" s="356" t="s">
        <v>132</v>
      </c>
      <c r="D125" s="349">
        <f>Q29</f>
        <v>9097</v>
      </c>
      <c r="E125" s="88" t="str">
        <f>'高額レセ疾病傾向(患者一人当たり医療費順)'!$C$7</f>
        <v>0802</v>
      </c>
      <c r="F125" s="230" t="str">
        <f>'高額レセ疾病傾向(患者一人当たり医療費順)'!$D$7</f>
        <v>その他の外耳疾患</v>
      </c>
      <c r="G125" s="230" t="s">
        <v>710</v>
      </c>
      <c r="H125" s="138" t="s">
        <v>709</v>
      </c>
      <c r="I125" s="139" t="s">
        <v>709</v>
      </c>
      <c r="J125" s="140" t="s">
        <v>709</v>
      </c>
      <c r="K125" s="71" t="s">
        <v>709</v>
      </c>
      <c r="L125" s="181" t="str">
        <f t="shared" si="5"/>
        <v>-</v>
      </c>
      <c r="M125" s="188" t="str">
        <f>IFERROR(H125/$Q$29,"-")</f>
        <v>-</v>
      </c>
    </row>
    <row r="126" spans="2:13" ht="28.9" customHeight="1">
      <c r="B126" s="344"/>
      <c r="C126" s="337"/>
      <c r="D126" s="350"/>
      <c r="E126" s="80" t="str">
        <f>'高額レセ疾病傾向(患者一人当たり医療費順)'!$C$8</f>
        <v>0506</v>
      </c>
      <c r="F126" s="231" t="str">
        <f>'高額レセ疾病傾向(患者一人当たり医療費順)'!$D$8</f>
        <v>知的障害&lt;精神遅滞&gt;</v>
      </c>
      <c r="G126" s="231" t="s">
        <v>710</v>
      </c>
      <c r="H126" s="81" t="s">
        <v>709</v>
      </c>
      <c r="I126" s="82" t="s">
        <v>709</v>
      </c>
      <c r="J126" s="83" t="s">
        <v>709</v>
      </c>
      <c r="K126" s="72" t="s">
        <v>709</v>
      </c>
      <c r="L126" s="182" t="str">
        <f t="shared" si="5"/>
        <v>-</v>
      </c>
      <c r="M126" s="189" t="str">
        <f>IFERROR(H126/$Q$29,"-")</f>
        <v>-</v>
      </c>
    </row>
    <row r="127" spans="2:13" ht="28.9" customHeight="1">
      <c r="B127" s="344"/>
      <c r="C127" s="337"/>
      <c r="D127" s="350"/>
      <c r="E127" s="80" t="str">
        <f>'高額レセ疾病傾向(患者一人当たり医療費順)'!$C$9</f>
        <v>1402</v>
      </c>
      <c r="F127" s="231" t="str">
        <f>'高額レセ疾病傾向(患者一人当たり医療費順)'!$D$9</f>
        <v>腎不全</v>
      </c>
      <c r="G127" s="231" t="s">
        <v>419</v>
      </c>
      <c r="H127" s="81">
        <v>49</v>
      </c>
      <c r="I127" s="82">
        <v>151769360</v>
      </c>
      <c r="J127" s="83">
        <v>153589560</v>
      </c>
      <c r="K127" s="72">
        <f t="shared" si="6"/>
        <v>305358920</v>
      </c>
      <c r="L127" s="182">
        <f t="shared" si="5"/>
        <v>6231814.6938775508</v>
      </c>
      <c r="M127" s="189">
        <f>IFERROR(H127/$Q$29,"-")</f>
        <v>5.3863911179509727E-3</v>
      </c>
    </row>
    <row r="128" spans="2:13" ht="28.9" customHeight="1">
      <c r="B128" s="344"/>
      <c r="C128" s="337"/>
      <c r="D128" s="350"/>
      <c r="E128" s="80" t="str">
        <f>'高額レセ疾病傾向(患者一人当たり医療費順)'!$C$10</f>
        <v>0904</v>
      </c>
      <c r="F128" s="231" t="str">
        <f>'高額レセ疾病傾向(患者一人当たり医療費順)'!$D$10</f>
        <v>くも膜下出血</v>
      </c>
      <c r="G128" s="231" t="s">
        <v>480</v>
      </c>
      <c r="H128" s="81">
        <v>3</v>
      </c>
      <c r="I128" s="82">
        <v>18922600</v>
      </c>
      <c r="J128" s="83">
        <v>0</v>
      </c>
      <c r="K128" s="72">
        <f>SUM(I128:J128)</f>
        <v>18922600</v>
      </c>
      <c r="L128" s="182">
        <f t="shared" si="5"/>
        <v>6307533.333333333</v>
      </c>
      <c r="M128" s="189">
        <f>IFERROR(H128/$Q$29,"-")</f>
        <v>3.2977904803781465E-4</v>
      </c>
    </row>
    <row r="129" spans="2:13" ht="28.9" customHeight="1" thickBot="1">
      <c r="B129" s="345"/>
      <c r="C129" s="339"/>
      <c r="D129" s="351"/>
      <c r="E129" s="84" t="str">
        <f>'高額レセ疾病傾向(患者一人当たり医療費順)'!$C$11</f>
        <v>0209</v>
      </c>
      <c r="F129" s="232" t="str">
        <f>'高額レセ疾病傾向(患者一人当たり医療費順)'!$D$11</f>
        <v>白血病</v>
      </c>
      <c r="G129" s="231" t="s">
        <v>481</v>
      </c>
      <c r="H129" s="81">
        <v>5</v>
      </c>
      <c r="I129" s="82">
        <v>13311820</v>
      </c>
      <c r="J129" s="83">
        <v>12790160</v>
      </c>
      <c r="K129" s="72">
        <f>SUM(I129:J129)</f>
        <v>26101980</v>
      </c>
      <c r="L129" s="182">
        <f t="shared" si="5"/>
        <v>5220396</v>
      </c>
      <c r="M129" s="189">
        <f>IFERROR(H129/$Q$29,"-")</f>
        <v>5.4963174672969107E-4</v>
      </c>
    </row>
    <row r="130" spans="2:13" ht="28.9" customHeight="1">
      <c r="B130" s="343">
        <v>26</v>
      </c>
      <c r="C130" s="356" t="s">
        <v>36</v>
      </c>
      <c r="D130" s="349">
        <f>Q30</f>
        <v>125950</v>
      </c>
      <c r="E130" s="88" t="str">
        <f>'高額レセ疾病傾向(患者一人当たり医療費順)'!$C$7</f>
        <v>0802</v>
      </c>
      <c r="F130" s="230" t="str">
        <f>'高額レセ疾病傾向(患者一人当たり医療費順)'!$D$7</f>
        <v>その他の外耳疾患</v>
      </c>
      <c r="G130" s="230" t="s">
        <v>710</v>
      </c>
      <c r="H130" s="138" t="s">
        <v>709</v>
      </c>
      <c r="I130" s="139" t="s">
        <v>709</v>
      </c>
      <c r="J130" s="140" t="s">
        <v>709</v>
      </c>
      <c r="K130" s="71" t="s">
        <v>709</v>
      </c>
      <c r="L130" s="181" t="str">
        <f t="shared" si="5"/>
        <v>-</v>
      </c>
      <c r="M130" s="188" t="str">
        <f>IFERROR(H130/$Q$30,"-")</f>
        <v>-</v>
      </c>
    </row>
    <row r="131" spans="2:13" ht="28.9" customHeight="1">
      <c r="B131" s="344"/>
      <c r="C131" s="337"/>
      <c r="D131" s="350"/>
      <c r="E131" s="80" t="str">
        <f>'高額レセ疾病傾向(患者一人当たり医療費順)'!$C$8</f>
        <v>0506</v>
      </c>
      <c r="F131" s="231" t="str">
        <f>'高額レセ疾病傾向(患者一人当たり医療費順)'!$D$8</f>
        <v>知的障害&lt;精神遅滞&gt;</v>
      </c>
      <c r="G131" s="231" t="s">
        <v>710</v>
      </c>
      <c r="H131" s="81" t="s">
        <v>709</v>
      </c>
      <c r="I131" s="82" t="s">
        <v>709</v>
      </c>
      <c r="J131" s="83" t="s">
        <v>709</v>
      </c>
      <c r="K131" s="72" t="s">
        <v>709</v>
      </c>
      <c r="L131" s="182" t="str">
        <f t="shared" si="5"/>
        <v>-</v>
      </c>
      <c r="M131" s="189" t="str">
        <f>IFERROR(H131/$Q$30,"-")</f>
        <v>-</v>
      </c>
    </row>
    <row r="132" spans="2:13" ht="28.9" customHeight="1">
      <c r="B132" s="344"/>
      <c r="C132" s="337"/>
      <c r="D132" s="350"/>
      <c r="E132" s="80" t="str">
        <f>'高額レセ疾病傾向(患者一人当たり医療費順)'!$C$9</f>
        <v>1402</v>
      </c>
      <c r="F132" s="231" t="str">
        <f>'高額レセ疾病傾向(患者一人当たり医療費順)'!$D$9</f>
        <v>腎不全</v>
      </c>
      <c r="G132" s="231" t="s">
        <v>419</v>
      </c>
      <c r="H132" s="81">
        <v>662</v>
      </c>
      <c r="I132" s="82">
        <v>2176461830</v>
      </c>
      <c r="J132" s="83">
        <v>1852706350</v>
      </c>
      <c r="K132" s="72">
        <f t="shared" si="6"/>
        <v>4029168180</v>
      </c>
      <c r="L132" s="182">
        <f t="shared" si="5"/>
        <v>6086356.7673716014</v>
      </c>
      <c r="M132" s="189">
        <f>IFERROR(H132/$Q$30,"-")</f>
        <v>5.2560539896784435E-3</v>
      </c>
    </row>
    <row r="133" spans="2:13" ht="28.9" customHeight="1">
      <c r="B133" s="344"/>
      <c r="C133" s="337"/>
      <c r="D133" s="350"/>
      <c r="E133" s="80" t="str">
        <f>'高額レセ疾病傾向(患者一人当たり医療費順)'!$C$10</f>
        <v>0904</v>
      </c>
      <c r="F133" s="231" t="str">
        <f>'高額レセ疾病傾向(患者一人当たり医療費順)'!$D$10</f>
        <v>くも膜下出血</v>
      </c>
      <c r="G133" s="231" t="s">
        <v>414</v>
      </c>
      <c r="H133" s="81">
        <v>57</v>
      </c>
      <c r="I133" s="82">
        <v>284470150</v>
      </c>
      <c r="J133" s="83">
        <v>12703260</v>
      </c>
      <c r="K133" s="72">
        <f t="shared" si="6"/>
        <v>297173410</v>
      </c>
      <c r="L133" s="182">
        <f t="shared" si="5"/>
        <v>5213568.5964912279</v>
      </c>
      <c r="M133" s="189">
        <f>IFERROR(H133/$Q$30,"-")</f>
        <v>4.5256053989678441E-4</v>
      </c>
    </row>
    <row r="134" spans="2:13" ht="28.9" customHeight="1" thickBot="1">
      <c r="B134" s="345"/>
      <c r="C134" s="339"/>
      <c r="D134" s="351"/>
      <c r="E134" s="84" t="str">
        <f>'高額レセ疾病傾向(患者一人当たり医療費順)'!$C$11</f>
        <v>0209</v>
      </c>
      <c r="F134" s="232" t="str">
        <f>'高額レセ疾病傾向(患者一人当たり医療費順)'!$D$11</f>
        <v>白血病</v>
      </c>
      <c r="G134" s="232" t="s">
        <v>415</v>
      </c>
      <c r="H134" s="85">
        <v>46</v>
      </c>
      <c r="I134" s="86">
        <v>117564310</v>
      </c>
      <c r="J134" s="87">
        <v>105782410</v>
      </c>
      <c r="K134" s="73">
        <f t="shared" si="6"/>
        <v>223346720</v>
      </c>
      <c r="L134" s="183">
        <f t="shared" si="5"/>
        <v>4855363.4782608692</v>
      </c>
      <c r="M134" s="190">
        <f>IFERROR(H134/$Q$30,"-")</f>
        <v>3.6522429535529972E-4</v>
      </c>
    </row>
    <row r="135" spans="2:13" ht="28.9" customHeight="1">
      <c r="B135" s="343">
        <v>27</v>
      </c>
      <c r="C135" s="356" t="s">
        <v>37</v>
      </c>
      <c r="D135" s="349">
        <f>Q31</f>
        <v>21854</v>
      </c>
      <c r="E135" s="88" t="str">
        <f>'高額レセ疾病傾向(患者一人当たり医療費順)'!$C$7</f>
        <v>0802</v>
      </c>
      <c r="F135" s="230" t="str">
        <f>'高額レセ疾病傾向(患者一人当たり医療費順)'!$D$7</f>
        <v>その他の外耳疾患</v>
      </c>
      <c r="G135" s="230" t="s">
        <v>710</v>
      </c>
      <c r="H135" s="138" t="s">
        <v>709</v>
      </c>
      <c r="I135" s="139" t="s">
        <v>709</v>
      </c>
      <c r="J135" s="140" t="s">
        <v>709</v>
      </c>
      <c r="K135" s="71" t="s">
        <v>709</v>
      </c>
      <c r="L135" s="181" t="str">
        <f t="shared" si="5"/>
        <v>-</v>
      </c>
      <c r="M135" s="188" t="str">
        <f>IFERROR(H135/$Q$31,"-")</f>
        <v>-</v>
      </c>
    </row>
    <row r="136" spans="2:13" ht="28.9" customHeight="1">
      <c r="B136" s="344"/>
      <c r="C136" s="337"/>
      <c r="D136" s="350"/>
      <c r="E136" s="80" t="str">
        <f>'高額レセ疾病傾向(患者一人当たり医療費順)'!$C$8</f>
        <v>0506</v>
      </c>
      <c r="F136" s="231" t="str">
        <f>'高額レセ疾病傾向(患者一人当たり医療費順)'!$D$8</f>
        <v>知的障害&lt;精神遅滞&gt;</v>
      </c>
      <c r="G136" s="231" t="s">
        <v>710</v>
      </c>
      <c r="H136" s="81" t="s">
        <v>709</v>
      </c>
      <c r="I136" s="82" t="s">
        <v>709</v>
      </c>
      <c r="J136" s="83" t="s">
        <v>709</v>
      </c>
      <c r="K136" s="72" t="s">
        <v>709</v>
      </c>
      <c r="L136" s="182" t="str">
        <f t="shared" si="5"/>
        <v>-</v>
      </c>
      <c r="M136" s="189" t="str">
        <f>IFERROR(H136/$Q$31,"-")</f>
        <v>-</v>
      </c>
    </row>
    <row r="137" spans="2:13" ht="28.9" customHeight="1">
      <c r="B137" s="344"/>
      <c r="C137" s="337"/>
      <c r="D137" s="350"/>
      <c r="E137" s="80" t="str">
        <f>'高額レセ疾病傾向(患者一人当たり医療費順)'!$C$9</f>
        <v>1402</v>
      </c>
      <c r="F137" s="231" t="str">
        <f>'高額レセ疾病傾向(患者一人当たり医療費順)'!$D$9</f>
        <v>腎不全</v>
      </c>
      <c r="G137" s="231" t="s">
        <v>419</v>
      </c>
      <c r="H137" s="81">
        <v>120</v>
      </c>
      <c r="I137" s="82">
        <v>436566100</v>
      </c>
      <c r="J137" s="83">
        <v>291508730</v>
      </c>
      <c r="K137" s="72">
        <f t="shared" ref="K137:K198" si="7">SUM(I137:J137)</f>
        <v>728074830</v>
      </c>
      <c r="L137" s="182">
        <f t="shared" si="5"/>
        <v>6067290.25</v>
      </c>
      <c r="M137" s="189">
        <f>IFERROR(H137/$Q$31,"-")</f>
        <v>5.49098563192093E-3</v>
      </c>
    </row>
    <row r="138" spans="2:13" ht="28.9" customHeight="1">
      <c r="B138" s="344"/>
      <c r="C138" s="337"/>
      <c r="D138" s="350"/>
      <c r="E138" s="80" t="str">
        <f>'高額レセ疾病傾向(患者一人当たり医療費順)'!$C$10</f>
        <v>0904</v>
      </c>
      <c r="F138" s="231" t="str">
        <f>'高額レセ疾病傾向(患者一人当たり医療費順)'!$D$10</f>
        <v>くも膜下出血</v>
      </c>
      <c r="G138" s="231" t="s">
        <v>482</v>
      </c>
      <c r="H138" s="81">
        <v>12</v>
      </c>
      <c r="I138" s="82">
        <v>58352440</v>
      </c>
      <c r="J138" s="83">
        <v>1587740</v>
      </c>
      <c r="K138" s="72">
        <f>SUM(I138:J138)</f>
        <v>59940180</v>
      </c>
      <c r="L138" s="182">
        <f t="shared" ref="L138:L201" si="8">IFERROR(K138/H138,"-")</f>
        <v>4995015</v>
      </c>
      <c r="M138" s="189">
        <f>IFERROR(H138/$Q$31,"-")</f>
        <v>5.4909856319209293E-4</v>
      </c>
    </row>
    <row r="139" spans="2:13" ht="28.9" customHeight="1" thickBot="1">
      <c r="B139" s="345"/>
      <c r="C139" s="339"/>
      <c r="D139" s="351"/>
      <c r="E139" s="84" t="str">
        <f>'高額レセ疾病傾向(患者一人当たり医療費順)'!$C$11</f>
        <v>0209</v>
      </c>
      <c r="F139" s="232" t="str">
        <f>'高額レセ疾病傾向(患者一人当たり医療費順)'!$D$11</f>
        <v>白血病</v>
      </c>
      <c r="G139" s="231" t="s">
        <v>483</v>
      </c>
      <c r="H139" s="81">
        <v>7</v>
      </c>
      <c r="I139" s="82">
        <v>10374650</v>
      </c>
      <c r="J139" s="83">
        <v>8324660</v>
      </c>
      <c r="K139" s="72">
        <f>SUM(I139:J139)</f>
        <v>18699310</v>
      </c>
      <c r="L139" s="182">
        <f t="shared" si="8"/>
        <v>2671330</v>
      </c>
      <c r="M139" s="189">
        <f>IFERROR(H139/$Q$31,"-")</f>
        <v>3.2030749519538755E-4</v>
      </c>
    </row>
    <row r="140" spans="2:13" ht="28.9" customHeight="1">
      <c r="B140" s="343">
        <v>28</v>
      </c>
      <c r="C140" s="356" t="s">
        <v>38</v>
      </c>
      <c r="D140" s="349">
        <f>Q32</f>
        <v>17300</v>
      </c>
      <c r="E140" s="88" t="str">
        <f>'高額レセ疾病傾向(患者一人当たり医療費順)'!$C$7</f>
        <v>0802</v>
      </c>
      <c r="F140" s="230" t="str">
        <f>'高額レセ疾病傾向(患者一人当たり医療費順)'!$D$7</f>
        <v>その他の外耳疾患</v>
      </c>
      <c r="G140" s="230" t="s">
        <v>710</v>
      </c>
      <c r="H140" s="138" t="s">
        <v>709</v>
      </c>
      <c r="I140" s="139" t="s">
        <v>709</v>
      </c>
      <c r="J140" s="140" t="s">
        <v>709</v>
      </c>
      <c r="K140" s="71" t="s">
        <v>709</v>
      </c>
      <c r="L140" s="181" t="str">
        <f t="shared" si="8"/>
        <v>-</v>
      </c>
      <c r="M140" s="188" t="str">
        <f>IFERROR(H140/$Q$32,"-")</f>
        <v>-</v>
      </c>
    </row>
    <row r="141" spans="2:13" ht="28.9" customHeight="1">
      <c r="B141" s="344"/>
      <c r="C141" s="337"/>
      <c r="D141" s="350"/>
      <c r="E141" s="80" t="str">
        <f>'高額レセ疾病傾向(患者一人当たり医療費順)'!$C$8</f>
        <v>0506</v>
      </c>
      <c r="F141" s="231" t="str">
        <f>'高額レセ疾病傾向(患者一人当たり医療費順)'!$D$8</f>
        <v>知的障害&lt;精神遅滞&gt;</v>
      </c>
      <c r="G141" s="231" t="s">
        <v>710</v>
      </c>
      <c r="H141" s="81" t="s">
        <v>709</v>
      </c>
      <c r="I141" s="82" t="s">
        <v>709</v>
      </c>
      <c r="J141" s="83" t="s">
        <v>709</v>
      </c>
      <c r="K141" s="72" t="s">
        <v>709</v>
      </c>
      <c r="L141" s="182" t="str">
        <f t="shared" si="8"/>
        <v>-</v>
      </c>
      <c r="M141" s="189" t="str">
        <f>IFERROR(H141/$Q$32,"-")</f>
        <v>-</v>
      </c>
    </row>
    <row r="142" spans="2:13" ht="28.9" customHeight="1">
      <c r="B142" s="344"/>
      <c r="C142" s="337"/>
      <c r="D142" s="350"/>
      <c r="E142" s="80" t="str">
        <f>'高額レセ疾病傾向(患者一人当たり医療費順)'!$C$9</f>
        <v>1402</v>
      </c>
      <c r="F142" s="231" t="str">
        <f>'高額レセ疾病傾向(患者一人当たり医療費順)'!$D$9</f>
        <v>腎不全</v>
      </c>
      <c r="G142" s="231" t="s">
        <v>419</v>
      </c>
      <c r="H142" s="81">
        <v>101</v>
      </c>
      <c r="I142" s="82">
        <v>385361250</v>
      </c>
      <c r="J142" s="83">
        <v>263393420</v>
      </c>
      <c r="K142" s="72">
        <f t="shared" si="7"/>
        <v>648754670</v>
      </c>
      <c r="L142" s="182">
        <f t="shared" si="8"/>
        <v>6423313.564356436</v>
      </c>
      <c r="M142" s="189">
        <f>IFERROR(H142/$Q$32,"-")</f>
        <v>5.8381502890173407E-3</v>
      </c>
    </row>
    <row r="143" spans="2:13" ht="28.9" customHeight="1">
      <c r="B143" s="344"/>
      <c r="C143" s="337"/>
      <c r="D143" s="350"/>
      <c r="E143" s="80" t="str">
        <f>'高額レセ疾病傾向(患者一人当たり医療費順)'!$C$10</f>
        <v>0904</v>
      </c>
      <c r="F143" s="231" t="str">
        <f>'高額レセ疾病傾向(患者一人当たり医療費順)'!$D$10</f>
        <v>くも膜下出血</v>
      </c>
      <c r="G143" s="231" t="s">
        <v>484</v>
      </c>
      <c r="H143" s="81">
        <v>10</v>
      </c>
      <c r="I143" s="82">
        <v>40305700</v>
      </c>
      <c r="J143" s="83">
        <v>2424850</v>
      </c>
      <c r="K143" s="72">
        <f>SUM(I143:J143)</f>
        <v>42730550</v>
      </c>
      <c r="L143" s="182">
        <f t="shared" si="8"/>
        <v>4273055</v>
      </c>
      <c r="M143" s="189">
        <f>IFERROR(H143/$Q$32,"-")</f>
        <v>5.7803468208092489E-4</v>
      </c>
    </row>
    <row r="144" spans="2:13" ht="28.9" customHeight="1" thickBot="1">
      <c r="B144" s="345"/>
      <c r="C144" s="339"/>
      <c r="D144" s="351"/>
      <c r="E144" s="84" t="str">
        <f>'高額レセ疾病傾向(患者一人当たり医療費順)'!$C$11</f>
        <v>0209</v>
      </c>
      <c r="F144" s="232" t="str">
        <f>'高額レセ疾病傾向(患者一人当たり医療費順)'!$D$11</f>
        <v>白血病</v>
      </c>
      <c r="G144" s="231" t="s">
        <v>417</v>
      </c>
      <c r="H144" s="81">
        <v>6</v>
      </c>
      <c r="I144" s="82">
        <v>17995960</v>
      </c>
      <c r="J144" s="83">
        <v>20303370</v>
      </c>
      <c r="K144" s="72">
        <f>SUM(I144:J144)</f>
        <v>38299330</v>
      </c>
      <c r="L144" s="182">
        <f t="shared" si="8"/>
        <v>6383221.666666667</v>
      </c>
      <c r="M144" s="189">
        <f>IFERROR(H144/$Q$32,"-")</f>
        <v>3.468208092485549E-4</v>
      </c>
    </row>
    <row r="145" spans="2:13" ht="28.9" customHeight="1">
      <c r="B145" s="343">
        <v>29</v>
      </c>
      <c r="C145" s="356" t="s">
        <v>39</v>
      </c>
      <c r="D145" s="349">
        <f>Q33</f>
        <v>14861</v>
      </c>
      <c r="E145" s="88" t="str">
        <f>'高額レセ疾病傾向(患者一人当たり医療費順)'!$C$7</f>
        <v>0802</v>
      </c>
      <c r="F145" s="230" t="str">
        <f>'高額レセ疾病傾向(患者一人当たり医療費順)'!$D$7</f>
        <v>その他の外耳疾患</v>
      </c>
      <c r="G145" s="230" t="s">
        <v>710</v>
      </c>
      <c r="H145" s="138" t="s">
        <v>709</v>
      </c>
      <c r="I145" s="139" t="s">
        <v>709</v>
      </c>
      <c r="J145" s="140" t="s">
        <v>709</v>
      </c>
      <c r="K145" s="71" t="s">
        <v>709</v>
      </c>
      <c r="L145" s="181" t="str">
        <f t="shared" si="8"/>
        <v>-</v>
      </c>
      <c r="M145" s="188" t="str">
        <f>IFERROR(H145/$Q$33,"-")</f>
        <v>-</v>
      </c>
    </row>
    <row r="146" spans="2:13" ht="28.9" customHeight="1">
      <c r="B146" s="344"/>
      <c r="C146" s="337"/>
      <c r="D146" s="350"/>
      <c r="E146" s="80" t="str">
        <f>'高額レセ疾病傾向(患者一人当たり医療費順)'!$C$8</f>
        <v>0506</v>
      </c>
      <c r="F146" s="231" t="str">
        <f>'高額レセ疾病傾向(患者一人当たり医療費順)'!$D$8</f>
        <v>知的障害&lt;精神遅滞&gt;</v>
      </c>
      <c r="G146" s="231" t="s">
        <v>710</v>
      </c>
      <c r="H146" s="81" t="s">
        <v>709</v>
      </c>
      <c r="I146" s="82" t="s">
        <v>709</v>
      </c>
      <c r="J146" s="83" t="s">
        <v>709</v>
      </c>
      <c r="K146" s="72" t="s">
        <v>709</v>
      </c>
      <c r="L146" s="182" t="str">
        <f t="shared" si="8"/>
        <v>-</v>
      </c>
      <c r="M146" s="189" t="str">
        <f>IFERROR(H146/$Q$33,"-")</f>
        <v>-</v>
      </c>
    </row>
    <row r="147" spans="2:13" ht="28.9" customHeight="1">
      <c r="B147" s="344"/>
      <c r="C147" s="337"/>
      <c r="D147" s="350"/>
      <c r="E147" s="80" t="str">
        <f>'高額レセ疾病傾向(患者一人当たり医療費順)'!$C$9</f>
        <v>1402</v>
      </c>
      <c r="F147" s="231" t="str">
        <f>'高額レセ疾病傾向(患者一人当たり医療費順)'!$D$9</f>
        <v>腎不全</v>
      </c>
      <c r="G147" s="231" t="s">
        <v>419</v>
      </c>
      <c r="H147" s="81">
        <v>66</v>
      </c>
      <c r="I147" s="82">
        <v>193197510</v>
      </c>
      <c r="J147" s="83">
        <v>217446320</v>
      </c>
      <c r="K147" s="72">
        <f t="shared" si="7"/>
        <v>410643830</v>
      </c>
      <c r="L147" s="182">
        <f t="shared" si="8"/>
        <v>6221876.2121212119</v>
      </c>
      <c r="M147" s="189">
        <f>IFERROR(H147/$Q$33,"-")</f>
        <v>4.4411547002220575E-3</v>
      </c>
    </row>
    <row r="148" spans="2:13" ht="42" customHeight="1">
      <c r="B148" s="344"/>
      <c r="C148" s="337"/>
      <c r="D148" s="350"/>
      <c r="E148" s="80" t="str">
        <f>'高額レセ疾病傾向(患者一人当たり医療費順)'!$C$10</f>
        <v>0904</v>
      </c>
      <c r="F148" s="231" t="str">
        <f>'高額レセ疾病傾向(患者一人当たり医療費順)'!$D$10</f>
        <v>くも膜下出血</v>
      </c>
      <c r="G148" s="231" t="s">
        <v>485</v>
      </c>
      <c r="H148" s="81">
        <v>4</v>
      </c>
      <c r="I148" s="82">
        <v>30857020</v>
      </c>
      <c r="J148" s="83">
        <v>431290</v>
      </c>
      <c r="K148" s="72">
        <f>SUM(I148:J148)</f>
        <v>31288310</v>
      </c>
      <c r="L148" s="182">
        <f t="shared" si="8"/>
        <v>7822077.5</v>
      </c>
      <c r="M148" s="189">
        <f>IFERROR(H148/$Q$33,"-")</f>
        <v>2.6916089092254896E-4</v>
      </c>
    </row>
    <row r="149" spans="2:13" ht="28.9" customHeight="1" thickBot="1">
      <c r="B149" s="345"/>
      <c r="C149" s="339"/>
      <c r="D149" s="351"/>
      <c r="E149" s="84" t="str">
        <f>'高額レセ疾病傾向(患者一人当たり医療費順)'!$C$11</f>
        <v>0209</v>
      </c>
      <c r="F149" s="232" t="str">
        <f>'高額レセ疾病傾向(患者一人当たり医療費順)'!$D$11</f>
        <v>白血病</v>
      </c>
      <c r="G149" s="231" t="s">
        <v>458</v>
      </c>
      <c r="H149" s="81">
        <v>8</v>
      </c>
      <c r="I149" s="82">
        <v>21503210</v>
      </c>
      <c r="J149" s="83">
        <v>32501270</v>
      </c>
      <c r="K149" s="72">
        <f>SUM(I149:J149)</f>
        <v>54004480</v>
      </c>
      <c r="L149" s="182">
        <f t="shared" si="8"/>
        <v>6750560</v>
      </c>
      <c r="M149" s="189">
        <f>IFERROR(H149/$Q$33,"-")</f>
        <v>5.3832178184509791E-4</v>
      </c>
    </row>
    <row r="150" spans="2:13" ht="28.9" customHeight="1">
      <c r="B150" s="343">
        <v>30</v>
      </c>
      <c r="C150" s="356" t="s">
        <v>40</v>
      </c>
      <c r="D150" s="349">
        <f>Q34</f>
        <v>20112</v>
      </c>
      <c r="E150" s="88" t="str">
        <f>'高額レセ疾病傾向(患者一人当たり医療費順)'!$C$7</f>
        <v>0802</v>
      </c>
      <c r="F150" s="230" t="str">
        <f>'高額レセ疾病傾向(患者一人当たり医療費順)'!$D$7</f>
        <v>その他の外耳疾患</v>
      </c>
      <c r="G150" s="230" t="s">
        <v>709</v>
      </c>
      <c r="H150" s="138" t="s">
        <v>709</v>
      </c>
      <c r="I150" s="139" t="s">
        <v>709</v>
      </c>
      <c r="J150" s="140" t="s">
        <v>709</v>
      </c>
      <c r="K150" s="71" t="s">
        <v>709</v>
      </c>
      <c r="L150" s="181" t="str">
        <f t="shared" si="8"/>
        <v>-</v>
      </c>
      <c r="M150" s="188" t="str">
        <f>IFERROR(H150/$Q$34,"-")</f>
        <v>-</v>
      </c>
    </row>
    <row r="151" spans="2:13" ht="28.9" customHeight="1">
      <c r="B151" s="344"/>
      <c r="C151" s="337"/>
      <c r="D151" s="350"/>
      <c r="E151" s="80" t="str">
        <f>'高額レセ疾病傾向(患者一人当たり医療費順)'!$C$8</f>
        <v>0506</v>
      </c>
      <c r="F151" s="231" t="str">
        <f>'高額レセ疾病傾向(患者一人当たり医療費順)'!$D$8</f>
        <v>知的障害&lt;精神遅滞&gt;</v>
      </c>
      <c r="G151" s="231" t="s">
        <v>709</v>
      </c>
      <c r="H151" s="81" t="s">
        <v>709</v>
      </c>
      <c r="I151" s="82" t="s">
        <v>709</v>
      </c>
      <c r="J151" s="83" t="s">
        <v>709</v>
      </c>
      <c r="K151" s="72" t="s">
        <v>709</v>
      </c>
      <c r="L151" s="182" t="str">
        <f t="shared" si="8"/>
        <v>-</v>
      </c>
      <c r="M151" s="189" t="str">
        <f>IFERROR(H151/$Q$34,"-")</f>
        <v>-</v>
      </c>
    </row>
    <row r="152" spans="2:13" ht="28.9" customHeight="1">
      <c r="B152" s="344"/>
      <c r="C152" s="337"/>
      <c r="D152" s="350"/>
      <c r="E152" s="80" t="str">
        <f>'高額レセ疾病傾向(患者一人当たり医療費順)'!$C$9</f>
        <v>1402</v>
      </c>
      <c r="F152" s="231" t="str">
        <f>'高額レセ疾病傾向(患者一人当たり医療費順)'!$D$9</f>
        <v>腎不全</v>
      </c>
      <c r="G152" s="231" t="s">
        <v>413</v>
      </c>
      <c r="H152" s="81">
        <v>98</v>
      </c>
      <c r="I152" s="82">
        <v>280318750</v>
      </c>
      <c r="J152" s="83">
        <v>253339630</v>
      </c>
      <c r="K152" s="72">
        <f t="shared" si="7"/>
        <v>533658380</v>
      </c>
      <c r="L152" s="182">
        <f t="shared" si="8"/>
        <v>5445493.6734693879</v>
      </c>
      <c r="M152" s="189">
        <f>IFERROR(H152/$Q$34,"-")</f>
        <v>4.8727128082736671E-3</v>
      </c>
    </row>
    <row r="153" spans="2:13" ht="28.9" customHeight="1">
      <c r="B153" s="344"/>
      <c r="C153" s="337"/>
      <c r="D153" s="350"/>
      <c r="E153" s="80" t="str">
        <f>'高額レセ疾病傾向(患者一人当たり医療費順)'!$C$10</f>
        <v>0904</v>
      </c>
      <c r="F153" s="231" t="str">
        <f>'高額レセ疾病傾向(患者一人当たり医療費順)'!$D$10</f>
        <v>くも膜下出血</v>
      </c>
      <c r="G153" s="231" t="s">
        <v>486</v>
      </c>
      <c r="H153" s="81">
        <v>13</v>
      </c>
      <c r="I153" s="82">
        <v>68954110</v>
      </c>
      <c r="J153" s="83">
        <v>6293970</v>
      </c>
      <c r="K153" s="72">
        <f t="shared" si="7"/>
        <v>75248080</v>
      </c>
      <c r="L153" s="182">
        <f t="shared" si="8"/>
        <v>5788313.846153846</v>
      </c>
      <c r="M153" s="189">
        <f>IFERROR(H153/$Q$34,"-")</f>
        <v>6.4638027048528239E-4</v>
      </c>
    </row>
    <row r="154" spans="2:13" ht="42" customHeight="1" thickBot="1">
      <c r="B154" s="345"/>
      <c r="C154" s="339"/>
      <c r="D154" s="351"/>
      <c r="E154" s="84" t="str">
        <f>'高額レセ疾病傾向(患者一人当たり医療費順)'!$C$11</f>
        <v>0209</v>
      </c>
      <c r="F154" s="232" t="str">
        <f>'高額レセ疾病傾向(患者一人当たり医療費順)'!$D$11</f>
        <v>白血病</v>
      </c>
      <c r="G154" s="232" t="s">
        <v>487</v>
      </c>
      <c r="H154" s="85">
        <v>9</v>
      </c>
      <c r="I154" s="86">
        <v>17713330</v>
      </c>
      <c r="J154" s="87">
        <v>7981400</v>
      </c>
      <c r="K154" s="73">
        <f>SUM(I154:J154)</f>
        <v>25694730</v>
      </c>
      <c r="L154" s="183">
        <f t="shared" si="8"/>
        <v>2854970</v>
      </c>
      <c r="M154" s="190">
        <f>IFERROR(H154/$Q$34,"-")</f>
        <v>4.4749403341288785E-4</v>
      </c>
    </row>
    <row r="155" spans="2:13" ht="28.9" customHeight="1">
      <c r="B155" s="343">
        <v>31</v>
      </c>
      <c r="C155" s="356" t="s">
        <v>41</v>
      </c>
      <c r="D155" s="349">
        <f>Q35</f>
        <v>25718</v>
      </c>
      <c r="E155" s="88" t="str">
        <f>'高額レセ疾病傾向(患者一人当たり医療費順)'!$C$7</f>
        <v>0802</v>
      </c>
      <c r="F155" s="230" t="str">
        <f>'高額レセ疾病傾向(患者一人当たり医療費順)'!$D$7</f>
        <v>その他の外耳疾患</v>
      </c>
      <c r="G155" s="230" t="s">
        <v>709</v>
      </c>
      <c r="H155" s="138" t="s">
        <v>709</v>
      </c>
      <c r="I155" s="139" t="s">
        <v>709</v>
      </c>
      <c r="J155" s="140" t="s">
        <v>709</v>
      </c>
      <c r="K155" s="71" t="s">
        <v>709</v>
      </c>
      <c r="L155" s="181" t="str">
        <f t="shared" si="8"/>
        <v>-</v>
      </c>
      <c r="M155" s="188" t="str">
        <f>IFERROR(H155/$Q$35,"-")</f>
        <v>-</v>
      </c>
    </row>
    <row r="156" spans="2:13" ht="28.9" customHeight="1">
      <c r="B156" s="344"/>
      <c r="C156" s="337"/>
      <c r="D156" s="350"/>
      <c r="E156" s="80" t="str">
        <f>'高額レセ疾病傾向(患者一人当たり医療費順)'!$C$8</f>
        <v>0506</v>
      </c>
      <c r="F156" s="231" t="str">
        <f>'高額レセ疾病傾向(患者一人当たり医療費順)'!$D$8</f>
        <v>知的障害&lt;精神遅滞&gt;</v>
      </c>
      <c r="G156" s="231" t="s">
        <v>709</v>
      </c>
      <c r="H156" s="81" t="s">
        <v>709</v>
      </c>
      <c r="I156" s="82" t="s">
        <v>709</v>
      </c>
      <c r="J156" s="83" t="s">
        <v>709</v>
      </c>
      <c r="K156" s="72" t="s">
        <v>709</v>
      </c>
      <c r="L156" s="182" t="str">
        <f t="shared" si="8"/>
        <v>-</v>
      </c>
      <c r="M156" s="189" t="str">
        <f>IFERROR(H156/$Q$35,"-")</f>
        <v>-</v>
      </c>
    </row>
    <row r="157" spans="2:13" ht="28.9" customHeight="1">
      <c r="B157" s="344"/>
      <c r="C157" s="337"/>
      <c r="D157" s="350"/>
      <c r="E157" s="80" t="str">
        <f>'高額レセ疾病傾向(患者一人当たり医療費順)'!$C$9</f>
        <v>1402</v>
      </c>
      <c r="F157" s="231" t="str">
        <f>'高額レセ疾病傾向(患者一人当たり医療費順)'!$D$9</f>
        <v>腎不全</v>
      </c>
      <c r="G157" s="231" t="s">
        <v>419</v>
      </c>
      <c r="H157" s="81">
        <v>127</v>
      </c>
      <c r="I157" s="82">
        <v>387581710</v>
      </c>
      <c r="J157" s="83">
        <v>391795220</v>
      </c>
      <c r="K157" s="72">
        <f t="shared" si="7"/>
        <v>779376930</v>
      </c>
      <c r="L157" s="182">
        <f t="shared" si="8"/>
        <v>6136826.2204724411</v>
      </c>
      <c r="M157" s="189">
        <f>IFERROR(H157/$Q$35,"-")</f>
        <v>4.9381755968582316E-3</v>
      </c>
    </row>
    <row r="158" spans="2:13" ht="28.9" customHeight="1">
      <c r="B158" s="344"/>
      <c r="C158" s="337"/>
      <c r="D158" s="350"/>
      <c r="E158" s="80" t="str">
        <f>'高額レセ疾病傾向(患者一人当たり医療費順)'!$C$10</f>
        <v>0904</v>
      </c>
      <c r="F158" s="231" t="str">
        <f>'高額レセ疾病傾向(患者一人当たり医療費順)'!$D$10</f>
        <v>くも膜下出血</v>
      </c>
      <c r="G158" s="231" t="s">
        <v>488</v>
      </c>
      <c r="H158" s="81">
        <v>9</v>
      </c>
      <c r="I158" s="82">
        <v>51118360</v>
      </c>
      <c r="J158" s="83">
        <v>770450</v>
      </c>
      <c r="K158" s="72">
        <f t="shared" si="7"/>
        <v>51888810</v>
      </c>
      <c r="L158" s="182">
        <f t="shared" si="8"/>
        <v>5765423.333333333</v>
      </c>
      <c r="M158" s="189">
        <f>IFERROR(H158/$Q$35,"-")</f>
        <v>3.4994945174585893E-4</v>
      </c>
    </row>
    <row r="159" spans="2:13" ht="28.9" customHeight="1" thickBot="1">
      <c r="B159" s="345"/>
      <c r="C159" s="339"/>
      <c r="D159" s="351"/>
      <c r="E159" s="84" t="str">
        <f>'高額レセ疾病傾向(患者一人当たり医療費順)'!$C$11</f>
        <v>0209</v>
      </c>
      <c r="F159" s="232" t="str">
        <f>'高額レセ疾病傾向(患者一人当たり医療費順)'!$D$11</f>
        <v>白血病</v>
      </c>
      <c r="G159" s="231" t="s">
        <v>489</v>
      </c>
      <c r="H159" s="81">
        <v>7</v>
      </c>
      <c r="I159" s="82">
        <v>19792330</v>
      </c>
      <c r="J159" s="83">
        <v>26608140</v>
      </c>
      <c r="K159" s="72">
        <f>SUM(I159:J159)</f>
        <v>46400470</v>
      </c>
      <c r="L159" s="182">
        <f t="shared" si="8"/>
        <v>6628638.5714285718</v>
      </c>
      <c r="M159" s="189">
        <f>IFERROR(H159/$Q$35,"-")</f>
        <v>2.7218290691344586E-4</v>
      </c>
    </row>
    <row r="160" spans="2:13" ht="28.9" customHeight="1">
      <c r="B160" s="343">
        <v>32</v>
      </c>
      <c r="C160" s="356" t="s">
        <v>42</v>
      </c>
      <c r="D160" s="349">
        <f>Q36</f>
        <v>22357</v>
      </c>
      <c r="E160" s="88" t="str">
        <f>'高額レセ疾病傾向(患者一人当たり医療費順)'!$C$7</f>
        <v>0802</v>
      </c>
      <c r="F160" s="230" t="str">
        <f>'高額レセ疾病傾向(患者一人当たり医療費順)'!$D$7</f>
        <v>その他の外耳疾患</v>
      </c>
      <c r="G160" s="230" t="s">
        <v>709</v>
      </c>
      <c r="H160" s="138" t="s">
        <v>709</v>
      </c>
      <c r="I160" s="139" t="s">
        <v>709</v>
      </c>
      <c r="J160" s="140" t="s">
        <v>709</v>
      </c>
      <c r="K160" s="71" t="s">
        <v>709</v>
      </c>
      <c r="L160" s="181" t="str">
        <f t="shared" si="8"/>
        <v>-</v>
      </c>
      <c r="M160" s="188" t="str">
        <f>IFERROR(H160/$Q$36,"-")</f>
        <v>-</v>
      </c>
    </row>
    <row r="161" spans="2:13" ht="28.9" customHeight="1">
      <c r="B161" s="344"/>
      <c r="C161" s="337"/>
      <c r="D161" s="350"/>
      <c r="E161" s="80" t="str">
        <f>'高額レセ疾病傾向(患者一人当たり医療費順)'!$C$8</f>
        <v>0506</v>
      </c>
      <c r="F161" s="231" t="str">
        <f>'高額レセ疾病傾向(患者一人当たり医療費順)'!$D$8</f>
        <v>知的障害&lt;精神遅滞&gt;</v>
      </c>
      <c r="G161" s="231" t="s">
        <v>709</v>
      </c>
      <c r="H161" s="81" t="s">
        <v>709</v>
      </c>
      <c r="I161" s="82" t="s">
        <v>709</v>
      </c>
      <c r="J161" s="83" t="s">
        <v>709</v>
      </c>
      <c r="K161" s="72" t="s">
        <v>709</v>
      </c>
      <c r="L161" s="182" t="str">
        <f t="shared" si="8"/>
        <v>-</v>
      </c>
      <c r="M161" s="189" t="str">
        <f>IFERROR(H161/$Q$36,"-")</f>
        <v>-</v>
      </c>
    </row>
    <row r="162" spans="2:13" ht="28.9" customHeight="1">
      <c r="B162" s="344"/>
      <c r="C162" s="337"/>
      <c r="D162" s="350"/>
      <c r="E162" s="80" t="str">
        <f>'高額レセ疾病傾向(患者一人当たり医療費順)'!$C$9</f>
        <v>1402</v>
      </c>
      <c r="F162" s="231" t="str">
        <f>'高額レセ疾病傾向(患者一人当たり医療費順)'!$D$9</f>
        <v>腎不全</v>
      </c>
      <c r="G162" s="231" t="s">
        <v>413</v>
      </c>
      <c r="H162" s="81">
        <v>107</v>
      </c>
      <c r="I162" s="82">
        <v>359685220</v>
      </c>
      <c r="J162" s="83">
        <v>284809730</v>
      </c>
      <c r="K162" s="72">
        <f t="shared" si="7"/>
        <v>644494950</v>
      </c>
      <c r="L162" s="182">
        <f t="shared" si="8"/>
        <v>6023317.2897196263</v>
      </c>
      <c r="M162" s="189">
        <f>IFERROR(H162/$Q$36,"-")</f>
        <v>4.7859730733103723E-3</v>
      </c>
    </row>
    <row r="163" spans="2:13" ht="28.9" customHeight="1">
      <c r="B163" s="344"/>
      <c r="C163" s="337"/>
      <c r="D163" s="350"/>
      <c r="E163" s="80" t="str">
        <f>'高額レセ疾病傾向(患者一人当たり医療費順)'!$C$10</f>
        <v>0904</v>
      </c>
      <c r="F163" s="231" t="str">
        <f>'高額レセ疾病傾向(患者一人当たり医療費順)'!$D$10</f>
        <v>くも膜下出血</v>
      </c>
      <c r="G163" s="231" t="s">
        <v>486</v>
      </c>
      <c r="H163" s="81">
        <v>7</v>
      </c>
      <c r="I163" s="82">
        <v>22136020</v>
      </c>
      <c r="J163" s="83">
        <v>1089120</v>
      </c>
      <c r="K163" s="72">
        <f>SUM(I163:J163)</f>
        <v>23225140</v>
      </c>
      <c r="L163" s="182">
        <f t="shared" si="8"/>
        <v>3317877.1428571427</v>
      </c>
      <c r="M163" s="189">
        <f>IFERROR(H163/$Q$36,"-")</f>
        <v>3.1310104217918325E-4</v>
      </c>
    </row>
    <row r="164" spans="2:13" ht="28.9" customHeight="1" thickBot="1">
      <c r="B164" s="345"/>
      <c r="C164" s="339"/>
      <c r="D164" s="351"/>
      <c r="E164" s="84" t="str">
        <f>'高額レセ疾病傾向(患者一人当たり医療費順)'!$C$11</f>
        <v>0209</v>
      </c>
      <c r="F164" s="232" t="str">
        <f>'高額レセ疾病傾向(患者一人当たり医療費順)'!$D$11</f>
        <v>白血病</v>
      </c>
      <c r="G164" s="231" t="s">
        <v>490</v>
      </c>
      <c r="H164" s="81">
        <v>6</v>
      </c>
      <c r="I164" s="82">
        <v>18193090</v>
      </c>
      <c r="J164" s="83">
        <v>6660320</v>
      </c>
      <c r="K164" s="72">
        <f>SUM(I164:J164)</f>
        <v>24853410</v>
      </c>
      <c r="L164" s="182">
        <f t="shared" si="8"/>
        <v>4142235</v>
      </c>
      <c r="M164" s="189">
        <f>IFERROR(H164/$Q$36,"-")</f>
        <v>2.6837232186787134E-4</v>
      </c>
    </row>
    <row r="165" spans="2:13" ht="28.9" customHeight="1">
      <c r="B165" s="343">
        <v>33</v>
      </c>
      <c r="C165" s="356" t="s">
        <v>43</v>
      </c>
      <c r="D165" s="349">
        <f>Q37</f>
        <v>6212</v>
      </c>
      <c r="E165" s="88" t="str">
        <f>'高額レセ疾病傾向(患者一人当たり医療費順)'!$C$7</f>
        <v>0802</v>
      </c>
      <c r="F165" s="230" t="str">
        <f>'高額レセ疾病傾向(患者一人当たり医療費順)'!$D$7</f>
        <v>その他の外耳疾患</v>
      </c>
      <c r="G165" s="230" t="s">
        <v>709</v>
      </c>
      <c r="H165" s="138" t="s">
        <v>709</v>
      </c>
      <c r="I165" s="139" t="s">
        <v>709</v>
      </c>
      <c r="J165" s="140" t="s">
        <v>709</v>
      </c>
      <c r="K165" s="71" t="s">
        <v>709</v>
      </c>
      <c r="L165" s="181" t="str">
        <f t="shared" si="8"/>
        <v>-</v>
      </c>
      <c r="M165" s="188" t="str">
        <f>IFERROR(H165/$Q$37,"-")</f>
        <v>-</v>
      </c>
    </row>
    <row r="166" spans="2:13" ht="28.9" customHeight="1">
      <c r="B166" s="344"/>
      <c r="C166" s="337"/>
      <c r="D166" s="350"/>
      <c r="E166" s="80" t="str">
        <f>'高額レセ疾病傾向(患者一人当たり医療費順)'!$C$8</f>
        <v>0506</v>
      </c>
      <c r="F166" s="231" t="str">
        <f>'高額レセ疾病傾向(患者一人当たり医療費順)'!$D$8</f>
        <v>知的障害&lt;精神遅滞&gt;</v>
      </c>
      <c r="G166" s="231" t="s">
        <v>709</v>
      </c>
      <c r="H166" s="81" t="s">
        <v>709</v>
      </c>
      <c r="I166" s="82" t="s">
        <v>709</v>
      </c>
      <c r="J166" s="83" t="s">
        <v>709</v>
      </c>
      <c r="K166" s="72" t="s">
        <v>709</v>
      </c>
      <c r="L166" s="182" t="str">
        <f t="shared" si="8"/>
        <v>-</v>
      </c>
      <c r="M166" s="189" t="str">
        <f>IFERROR(H166/$Q$37,"-")</f>
        <v>-</v>
      </c>
    </row>
    <row r="167" spans="2:13" ht="28.9" customHeight="1">
      <c r="B167" s="344"/>
      <c r="C167" s="337"/>
      <c r="D167" s="350"/>
      <c r="E167" s="80" t="str">
        <f>'高額レセ疾病傾向(患者一人当たり医療費順)'!$C$9</f>
        <v>1402</v>
      </c>
      <c r="F167" s="231" t="str">
        <f>'高額レセ疾病傾向(患者一人当たり医療費順)'!$D$9</f>
        <v>腎不全</v>
      </c>
      <c r="G167" s="231" t="s">
        <v>419</v>
      </c>
      <c r="H167" s="81">
        <v>43</v>
      </c>
      <c r="I167" s="82">
        <v>133751290</v>
      </c>
      <c r="J167" s="83">
        <v>150413300</v>
      </c>
      <c r="K167" s="72">
        <f>SUM(I167:J167)</f>
        <v>284164590</v>
      </c>
      <c r="L167" s="182">
        <f t="shared" si="8"/>
        <v>6608478.837209302</v>
      </c>
      <c r="M167" s="189">
        <f>IFERROR(H167/$Q$37,"-")</f>
        <v>6.9220862846104316E-3</v>
      </c>
    </row>
    <row r="168" spans="2:13" ht="28.9" customHeight="1">
      <c r="B168" s="344"/>
      <c r="C168" s="337"/>
      <c r="D168" s="350"/>
      <c r="E168" s="80" t="str">
        <f>'高額レセ疾病傾向(患者一人当たり医療費順)'!$C$10</f>
        <v>0904</v>
      </c>
      <c r="F168" s="231" t="str">
        <f>'高額レセ疾病傾向(患者一人当たり医療費順)'!$D$10</f>
        <v>くも膜下出血</v>
      </c>
      <c r="G168" s="231" t="s">
        <v>491</v>
      </c>
      <c r="H168" s="81">
        <v>2</v>
      </c>
      <c r="I168" s="82">
        <v>12746500</v>
      </c>
      <c r="J168" s="83">
        <v>105840</v>
      </c>
      <c r="K168" s="72">
        <f>SUM(I168:J168)</f>
        <v>12852340</v>
      </c>
      <c r="L168" s="182">
        <f t="shared" si="8"/>
        <v>6426170</v>
      </c>
      <c r="M168" s="189">
        <f>IFERROR(H168/$Q$37,"-")</f>
        <v>3.219575016097875E-4</v>
      </c>
    </row>
    <row r="169" spans="2:13" ht="28.9" customHeight="1" thickBot="1">
      <c r="B169" s="345"/>
      <c r="C169" s="339"/>
      <c r="D169" s="351"/>
      <c r="E169" s="84" t="str">
        <f>'高額レセ疾病傾向(患者一人当たり医療費順)'!$C$11</f>
        <v>0209</v>
      </c>
      <c r="F169" s="232" t="str">
        <f>'高額レセ疾病傾向(患者一人当たり医療費順)'!$D$11</f>
        <v>白血病</v>
      </c>
      <c r="G169" s="232" t="s">
        <v>447</v>
      </c>
      <c r="H169" s="85">
        <v>3</v>
      </c>
      <c r="I169" s="86">
        <v>11991740</v>
      </c>
      <c r="J169" s="87">
        <v>3403250</v>
      </c>
      <c r="K169" s="73">
        <f t="shared" si="7"/>
        <v>15394990</v>
      </c>
      <c r="L169" s="183">
        <f t="shared" si="8"/>
        <v>5131663.333333333</v>
      </c>
      <c r="M169" s="190">
        <f>IFERROR(H169/$Q$37,"-")</f>
        <v>4.8293625241468128E-4</v>
      </c>
    </row>
    <row r="170" spans="2:13" ht="28.9" customHeight="1">
      <c r="B170" s="343">
        <v>34</v>
      </c>
      <c r="C170" s="356" t="s">
        <v>45</v>
      </c>
      <c r="D170" s="349">
        <f>Q38</f>
        <v>28882</v>
      </c>
      <c r="E170" s="88" t="str">
        <f>'高額レセ疾病傾向(患者一人当たり医療費順)'!$C$7</f>
        <v>0802</v>
      </c>
      <c r="F170" s="230" t="str">
        <f>'高額レセ疾病傾向(患者一人当たり医療費順)'!$D$7</f>
        <v>その他の外耳疾患</v>
      </c>
      <c r="G170" s="230" t="s">
        <v>709</v>
      </c>
      <c r="H170" s="138" t="s">
        <v>709</v>
      </c>
      <c r="I170" s="139" t="s">
        <v>709</v>
      </c>
      <c r="J170" s="140" t="s">
        <v>709</v>
      </c>
      <c r="K170" s="71" t="s">
        <v>709</v>
      </c>
      <c r="L170" s="181" t="str">
        <f t="shared" si="8"/>
        <v>-</v>
      </c>
      <c r="M170" s="188" t="str">
        <f>IFERROR(H170/$Q$38,"-")</f>
        <v>-</v>
      </c>
    </row>
    <row r="171" spans="2:13" ht="28.9" customHeight="1">
      <c r="B171" s="344"/>
      <c r="C171" s="337"/>
      <c r="D171" s="350"/>
      <c r="E171" s="80" t="str">
        <f>'高額レセ疾病傾向(患者一人当たり医療費順)'!$C$8</f>
        <v>0506</v>
      </c>
      <c r="F171" s="231" t="str">
        <f>'高額レセ疾病傾向(患者一人当たり医療費順)'!$D$8</f>
        <v>知的障害&lt;精神遅滞&gt;</v>
      </c>
      <c r="G171" s="231" t="s">
        <v>709</v>
      </c>
      <c r="H171" s="81" t="s">
        <v>709</v>
      </c>
      <c r="I171" s="82" t="s">
        <v>709</v>
      </c>
      <c r="J171" s="83" t="s">
        <v>709</v>
      </c>
      <c r="K171" s="72" t="s">
        <v>709</v>
      </c>
      <c r="L171" s="182" t="str">
        <f t="shared" si="8"/>
        <v>-</v>
      </c>
      <c r="M171" s="189" t="str">
        <f>IFERROR(H171/$Q$38,"-")</f>
        <v>-</v>
      </c>
    </row>
    <row r="172" spans="2:13" ht="28.9" customHeight="1">
      <c r="B172" s="344"/>
      <c r="C172" s="337"/>
      <c r="D172" s="350"/>
      <c r="E172" s="80" t="str">
        <f>'高額レセ疾病傾向(患者一人当たり医療費順)'!$C$9</f>
        <v>1402</v>
      </c>
      <c r="F172" s="231" t="str">
        <f>'高額レセ疾病傾向(患者一人当たり医療費順)'!$D$9</f>
        <v>腎不全</v>
      </c>
      <c r="G172" s="231" t="s">
        <v>419</v>
      </c>
      <c r="H172" s="81">
        <v>193</v>
      </c>
      <c r="I172" s="82">
        <v>608035860</v>
      </c>
      <c r="J172" s="83">
        <v>516993550</v>
      </c>
      <c r="K172" s="72">
        <f t="shared" si="7"/>
        <v>1125029410</v>
      </c>
      <c r="L172" s="182">
        <f t="shared" si="8"/>
        <v>5829167.9274611399</v>
      </c>
      <c r="M172" s="189">
        <f>IFERROR(H172/$Q$38,"-")</f>
        <v>6.6823627172633475E-3</v>
      </c>
    </row>
    <row r="173" spans="2:13" ht="28.9" customHeight="1">
      <c r="B173" s="344"/>
      <c r="C173" s="337"/>
      <c r="D173" s="350"/>
      <c r="E173" s="80" t="str">
        <f>'高額レセ疾病傾向(患者一人当たり医療費順)'!$C$10</f>
        <v>0904</v>
      </c>
      <c r="F173" s="231" t="str">
        <f>'高額レセ疾病傾向(患者一人当たり医療費順)'!$D$10</f>
        <v>くも膜下出血</v>
      </c>
      <c r="G173" s="231" t="s">
        <v>492</v>
      </c>
      <c r="H173" s="81">
        <v>11</v>
      </c>
      <c r="I173" s="82">
        <v>72511410</v>
      </c>
      <c r="J173" s="83">
        <v>1504030</v>
      </c>
      <c r="K173" s="72">
        <f t="shared" si="7"/>
        <v>74015440</v>
      </c>
      <c r="L173" s="182">
        <f t="shared" si="8"/>
        <v>6728676.3636363633</v>
      </c>
      <c r="M173" s="189">
        <f>IFERROR(H173/$Q$38,"-")</f>
        <v>3.808600512429887E-4</v>
      </c>
    </row>
    <row r="174" spans="2:13" ht="28.9" customHeight="1" thickBot="1">
      <c r="B174" s="345"/>
      <c r="C174" s="339"/>
      <c r="D174" s="351"/>
      <c r="E174" s="84" t="str">
        <f>'高額レセ疾病傾向(患者一人当たり医療費順)'!$C$11</f>
        <v>0209</v>
      </c>
      <c r="F174" s="232" t="str">
        <f>'高額レセ疾病傾向(患者一人当たり医療費順)'!$D$11</f>
        <v>白血病</v>
      </c>
      <c r="G174" s="231" t="s">
        <v>476</v>
      </c>
      <c r="H174" s="81">
        <v>13</v>
      </c>
      <c r="I174" s="82">
        <v>26809990</v>
      </c>
      <c r="J174" s="83">
        <v>28956620</v>
      </c>
      <c r="K174" s="72">
        <f>SUM(I174:J174)</f>
        <v>55766610</v>
      </c>
      <c r="L174" s="182">
        <f t="shared" si="8"/>
        <v>4289739.230769231</v>
      </c>
      <c r="M174" s="189">
        <f>IFERROR(H174/$Q$38,"-")</f>
        <v>4.5010733328716847E-4</v>
      </c>
    </row>
    <row r="175" spans="2:13" ht="28.9" customHeight="1">
      <c r="B175" s="343">
        <v>35</v>
      </c>
      <c r="C175" s="356" t="s">
        <v>2</v>
      </c>
      <c r="D175" s="349">
        <f>Q39</f>
        <v>57844</v>
      </c>
      <c r="E175" s="88" t="str">
        <f>'高額レセ疾病傾向(患者一人当たり医療費順)'!$C$7</f>
        <v>0802</v>
      </c>
      <c r="F175" s="230" t="str">
        <f>'高額レセ疾病傾向(患者一人当たり医療費順)'!$D$7</f>
        <v>その他の外耳疾患</v>
      </c>
      <c r="G175" s="230" t="s">
        <v>709</v>
      </c>
      <c r="H175" s="138" t="s">
        <v>709</v>
      </c>
      <c r="I175" s="139" t="s">
        <v>709</v>
      </c>
      <c r="J175" s="140" t="s">
        <v>709</v>
      </c>
      <c r="K175" s="71" t="s">
        <v>709</v>
      </c>
      <c r="L175" s="181" t="str">
        <f t="shared" si="8"/>
        <v>-</v>
      </c>
      <c r="M175" s="188" t="str">
        <f>IFERROR(H175/$Q$39,"-")</f>
        <v>-</v>
      </c>
    </row>
    <row r="176" spans="2:13" ht="28.9" customHeight="1">
      <c r="B176" s="344"/>
      <c r="C176" s="337"/>
      <c r="D176" s="350"/>
      <c r="E176" s="80" t="str">
        <f>'高額レセ疾病傾向(患者一人当たり医療費順)'!$C$8</f>
        <v>0506</v>
      </c>
      <c r="F176" s="231" t="str">
        <f>'高額レセ疾病傾向(患者一人当たり医療費順)'!$D$8</f>
        <v>知的障害&lt;精神遅滞&gt;</v>
      </c>
      <c r="G176" s="231" t="s">
        <v>709</v>
      </c>
      <c r="H176" s="81" t="s">
        <v>709</v>
      </c>
      <c r="I176" s="82" t="s">
        <v>709</v>
      </c>
      <c r="J176" s="83" t="s">
        <v>709</v>
      </c>
      <c r="K176" s="72" t="s">
        <v>709</v>
      </c>
      <c r="L176" s="182" t="str">
        <f t="shared" si="8"/>
        <v>-</v>
      </c>
      <c r="M176" s="189" t="str">
        <f>IFERROR(H176/$Q$39,"-")</f>
        <v>-</v>
      </c>
    </row>
    <row r="177" spans="2:13" ht="28.9" customHeight="1">
      <c r="B177" s="344"/>
      <c r="C177" s="337"/>
      <c r="D177" s="350"/>
      <c r="E177" s="80" t="str">
        <f>'高額レセ疾病傾向(患者一人当たり医療費順)'!$C$9</f>
        <v>1402</v>
      </c>
      <c r="F177" s="231" t="str">
        <f>'高額レセ疾病傾向(患者一人当たり医療費順)'!$D$9</f>
        <v>腎不全</v>
      </c>
      <c r="G177" s="231" t="s">
        <v>413</v>
      </c>
      <c r="H177" s="81">
        <v>242</v>
      </c>
      <c r="I177" s="82">
        <v>656438080</v>
      </c>
      <c r="J177" s="83">
        <v>734084350</v>
      </c>
      <c r="K177" s="72">
        <f t="shared" si="7"/>
        <v>1390522430</v>
      </c>
      <c r="L177" s="182">
        <f t="shared" si="8"/>
        <v>5745960.4545454541</v>
      </c>
      <c r="M177" s="189">
        <f>IFERROR(H177/$Q$39,"-")</f>
        <v>4.1836664131111269E-3</v>
      </c>
    </row>
    <row r="178" spans="2:13" ht="28.9" customHeight="1">
      <c r="B178" s="344"/>
      <c r="C178" s="337"/>
      <c r="D178" s="350"/>
      <c r="E178" s="80" t="str">
        <f>'高額レセ疾病傾向(患者一人当たり医療費順)'!$C$10</f>
        <v>0904</v>
      </c>
      <c r="F178" s="231" t="str">
        <f>'高額レセ疾病傾向(患者一人当たり医療費順)'!$D$10</f>
        <v>くも膜下出血</v>
      </c>
      <c r="G178" s="231" t="s">
        <v>493</v>
      </c>
      <c r="H178" s="81">
        <v>25</v>
      </c>
      <c r="I178" s="82">
        <v>155881690</v>
      </c>
      <c r="J178" s="83">
        <v>8138640</v>
      </c>
      <c r="K178" s="72">
        <f>SUM(I178:J178)</f>
        <v>164020330</v>
      </c>
      <c r="L178" s="182">
        <f t="shared" si="8"/>
        <v>6560813.2000000002</v>
      </c>
      <c r="M178" s="189">
        <f>IFERROR(H178/$Q$39,"-")</f>
        <v>4.3219694350321553E-4</v>
      </c>
    </row>
    <row r="179" spans="2:13" ht="28.9" customHeight="1" thickBot="1">
      <c r="B179" s="345"/>
      <c r="C179" s="339"/>
      <c r="D179" s="351"/>
      <c r="E179" s="84" t="str">
        <f>'高額レセ疾病傾向(患者一人当たり医療費順)'!$C$11</f>
        <v>0209</v>
      </c>
      <c r="F179" s="232" t="str">
        <f>'高額レセ疾病傾向(患者一人当たり医療費順)'!$D$11</f>
        <v>白血病</v>
      </c>
      <c r="G179" s="231" t="s">
        <v>494</v>
      </c>
      <c r="H179" s="81">
        <v>27</v>
      </c>
      <c r="I179" s="82">
        <v>96194270</v>
      </c>
      <c r="J179" s="83">
        <v>45308180</v>
      </c>
      <c r="K179" s="72">
        <f>SUM(I179:J179)</f>
        <v>141502450</v>
      </c>
      <c r="L179" s="182">
        <f t="shared" si="8"/>
        <v>5240831.4814814813</v>
      </c>
      <c r="M179" s="189">
        <f>IFERROR(H179/$Q$39,"-")</f>
        <v>4.6677269898347278E-4</v>
      </c>
    </row>
    <row r="180" spans="2:13" ht="28.9" customHeight="1">
      <c r="B180" s="343">
        <v>36</v>
      </c>
      <c r="C180" s="356" t="s">
        <v>3</v>
      </c>
      <c r="D180" s="349">
        <f>Q40</f>
        <v>16052</v>
      </c>
      <c r="E180" s="88" t="str">
        <f>'高額レセ疾病傾向(患者一人当たり医療費順)'!$C$7</f>
        <v>0802</v>
      </c>
      <c r="F180" s="230" t="str">
        <f>'高額レセ疾病傾向(患者一人当たり医療費順)'!$D$7</f>
        <v>その他の外耳疾患</v>
      </c>
      <c r="G180" s="230" t="s">
        <v>709</v>
      </c>
      <c r="H180" s="138" t="s">
        <v>709</v>
      </c>
      <c r="I180" s="139" t="s">
        <v>709</v>
      </c>
      <c r="J180" s="140" t="s">
        <v>709</v>
      </c>
      <c r="K180" s="71" t="s">
        <v>709</v>
      </c>
      <c r="L180" s="181" t="str">
        <f t="shared" si="8"/>
        <v>-</v>
      </c>
      <c r="M180" s="188" t="str">
        <f>IFERROR(H180/$Q$40,"-")</f>
        <v>-</v>
      </c>
    </row>
    <row r="181" spans="2:13" ht="28.9" customHeight="1">
      <c r="B181" s="344"/>
      <c r="C181" s="337"/>
      <c r="D181" s="350"/>
      <c r="E181" s="80" t="str">
        <f>'高額レセ疾病傾向(患者一人当たり医療費順)'!$C$8</f>
        <v>0506</v>
      </c>
      <c r="F181" s="231" t="str">
        <f>'高額レセ疾病傾向(患者一人当たり医療費順)'!$D$8</f>
        <v>知的障害&lt;精神遅滞&gt;</v>
      </c>
      <c r="G181" s="231" t="s">
        <v>709</v>
      </c>
      <c r="H181" s="81" t="s">
        <v>709</v>
      </c>
      <c r="I181" s="82" t="s">
        <v>709</v>
      </c>
      <c r="J181" s="83" t="s">
        <v>709</v>
      </c>
      <c r="K181" s="72" t="s">
        <v>709</v>
      </c>
      <c r="L181" s="182" t="str">
        <f t="shared" si="8"/>
        <v>-</v>
      </c>
      <c r="M181" s="189" t="str">
        <f>IFERROR(H181/$Q$40,"-")</f>
        <v>-</v>
      </c>
    </row>
    <row r="182" spans="2:13" ht="28.9" customHeight="1">
      <c r="B182" s="344"/>
      <c r="C182" s="337"/>
      <c r="D182" s="350"/>
      <c r="E182" s="80" t="str">
        <f>'高額レセ疾病傾向(患者一人当たり医療費順)'!$C$9</f>
        <v>1402</v>
      </c>
      <c r="F182" s="231" t="str">
        <f>'高額レセ疾病傾向(患者一人当たり医療費順)'!$D$9</f>
        <v>腎不全</v>
      </c>
      <c r="G182" s="231" t="s">
        <v>449</v>
      </c>
      <c r="H182" s="81">
        <v>56</v>
      </c>
      <c r="I182" s="82">
        <v>284380050</v>
      </c>
      <c r="J182" s="83">
        <v>128344040</v>
      </c>
      <c r="K182" s="72">
        <f t="shared" si="7"/>
        <v>412724090</v>
      </c>
      <c r="L182" s="182">
        <f t="shared" si="8"/>
        <v>7370073.0357142854</v>
      </c>
      <c r="M182" s="189">
        <f>IFERROR(H182/$Q$40,"-")</f>
        <v>3.4886618489907801E-3</v>
      </c>
    </row>
    <row r="183" spans="2:13" ht="28.9" customHeight="1">
      <c r="B183" s="344"/>
      <c r="C183" s="337"/>
      <c r="D183" s="350"/>
      <c r="E183" s="80" t="str">
        <f>'高額レセ疾病傾向(患者一人当たり医療費順)'!$C$10</f>
        <v>0904</v>
      </c>
      <c r="F183" s="231" t="str">
        <f>'高額レセ疾病傾向(患者一人当たり医療費順)'!$D$10</f>
        <v>くも膜下出血</v>
      </c>
      <c r="G183" s="231" t="s">
        <v>463</v>
      </c>
      <c r="H183" s="81">
        <v>16</v>
      </c>
      <c r="I183" s="82">
        <v>96058420</v>
      </c>
      <c r="J183" s="83">
        <v>2936800</v>
      </c>
      <c r="K183" s="72">
        <f>SUM(I183:J183)</f>
        <v>98995220</v>
      </c>
      <c r="L183" s="182">
        <f t="shared" si="8"/>
        <v>6187201.25</v>
      </c>
      <c r="M183" s="189">
        <f>IFERROR(H183/$Q$40,"-")</f>
        <v>9.9676052828308001E-4</v>
      </c>
    </row>
    <row r="184" spans="2:13" ht="28.9" customHeight="1" thickBot="1">
      <c r="B184" s="345"/>
      <c r="C184" s="339"/>
      <c r="D184" s="351"/>
      <c r="E184" s="84" t="str">
        <f>'高額レセ疾病傾向(患者一人当たり医療費順)'!$C$11</f>
        <v>0209</v>
      </c>
      <c r="F184" s="232" t="str">
        <f>'高額レセ疾病傾向(患者一人当たり医療費順)'!$D$11</f>
        <v>白血病</v>
      </c>
      <c r="G184" s="232" t="s">
        <v>466</v>
      </c>
      <c r="H184" s="85">
        <v>13</v>
      </c>
      <c r="I184" s="86">
        <v>61259260</v>
      </c>
      <c r="J184" s="87">
        <v>20973990</v>
      </c>
      <c r="K184" s="73">
        <f t="shared" si="7"/>
        <v>82233250</v>
      </c>
      <c r="L184" s="183">
        <f t="shared" si="8"/>
        <v>6325634.615384615</v>
      </c>
      <c r="M184" s="190">
        <f>IFERROR(H184/$Q$40,"-")</f>
        <v>8.0986792923000255E-4</v>
      </c>
    </row>
    <row r="185" spans="2:13" ht="28.9" customHeight="1">
      <c r="B185" s="343">
        <v>37</v>
      </c>
      <c r="C185" s="356" t="s">
        <v>4</v>
      </c>
      <c r="D185" s="349">
        <f>Q41</f>
        <v>48477</v>
      </c>
      <c r="E185" s="88" t="str">
        <f>'高額レセ疾病傾向(患者一人当たり医療費順)'!$C$7</f>
        <v>0802</v>
      </c>
      <c r="F185" s="230" t="str">
        <f>'高額レセ疾病傾向(患者一人当たり医療費順)'!$D$7</f>
        <v>その他の外耳疾患</v>
      </c>
      <c r="G185" s="230" t="s">
        <v>709</v>
      </c>
      <c r="H185" s="138" t="s">
        <v>709</v>
      </c>
      <c r="I185" s="139" t="s">
        <v>709</v>
      </c>
      <c r="J185" s="140" t="s">
        <v>709</v>
      </c>
      <c r="K185" s="71" t="s">
        <v>709</v>
      </c>
      <c r="L185" s="181" t="str">
        <f t="shared" si="8"/>
        <v>-</v>
      </c>
      <c r="M185" s="188" t="str">
        <f>IFERROR(H185/$Q$41,"-")</f>
        <v>-</v>
      </c>
    </row>
    <row r="186" spans="2:13" ht="28.9" customHeight="1">
      <c r="B186" s="344"/>
      <c r="C186" s="337"/>
      <c r="D186" s="350"/>
      <c r="E186" s="80" t="str">
        <f>'高額レセ疾病傾向(患者一人当たり医療費順)'!$C$8</f>
        <v>0506</v>
      </c>
      <c r="F186" s="231" t="str">
        <f>'高額レセ疾病傾向(患者一人当たり医療費順)'!$D$8</f>
        <v>知的障害&lt;精神遅滞&gt;</v>
      </c>
      <c r="G186" s="231" t="s">
        <v>709</v>
      </c>
      <c r="H186" s="81" t="s">
        <v>709</v>
      </c>
      <c r="I186" s="82" t="s">
        <v>709</v>
      </c>
      <c r="J186" s="83" t="s">
        <v>709</v>
      </c>
      <c r="K186" s="72" t="s">
        <v>709</v>
      </c>
      <c r="L186" s="182" t="str">
        <f t="shared" si="8"/>
        <v>-</v>
      </c>
      <c r="M186" s="189" t="str">
        <f>IFERROR(H186/$Q$41,"-")</f>
        <v>-</v>
      </c>
    </row>
    <row r="187" spans="2:13" ht="28.9" customHeight="1">
      <c r="B187" s="344"/>
      <c r="C187" s="337"/>
      <c r="D187" s="350"/>
      <c r="E187" s="80" t="str">
        <f>'高額レセ疾病傾向(患者一人当たり医療費順)'!$C$9</f>
        <v>1402</v>
      </c>
      <c r="F187" s="231" t="str">
        <f>'高額レセ疾病傾向(患者一人当たり医療費順)'!$D$9</f>
        <v>腎不全</v>
      </c>
      <c r="G187" s="231" t="s">
        <v>449</v>
      </c>
      <c r="H187" s="81">
        <v>236</v>
      </c>
      <c r="I187" s="82">
        <v>718921840</v>
      </c>
      <c r="J187" s="83">
        <v>742736070</v>
      </c>
      <c r="K187" s="72">
        <f t="shared" si="7"/>
        <v>1461657910</v>
      </c>
      <c r="L187" s="182">
        <f t="shared" si="8"/>
        <v>6193465.7203389835</v>
      </c>
      <c r="M187" s="189">
        <f>IFERROR(H187/$Q$41,"-")</f>
        <v>4.8682880541287624E-3</v>
      </c>
    </row>
    <row r="188" spans="2:13" ht="28.9" customHeight="1">
      <c r="B188" s="344"/>
      <c r="C188" s="337"/>
      <c r="D188" s="350"/>
      <c r="E188" s="80" t="str">
        <f>'高額レセ疾病傾向(患者一人当たり医療費順)'!$C$10</f>
        <v>0904</v>
      </c>
      <c r="F188" s="231" t="str">
        <f>'高額レセ疾病傾向(患者一人当たり医療費順)'!$D$10</f>
        <v>くも膜下出血</v>
      </c>
      <c r="G188" s="231" t="s">
        <v>495</v>
      </c>
      <c r="H188" s="81">
        <v>17</v>
      </c>
      <c r="I188" s="82">
        <v>104228140</v>
      </c>
      <c r="J188" s="83">
        <v>2436020</v>
      </c>
      <c r="K188" s="72">
        <f>SUM(I188:J188)</f>
        <v>106664160</v>
      </c>
      <c r="L188" s="182">
        <f t="shared" si="8"/>
        <v>6274362.3529411769</v>
      </c>
      <c r="M188" s="189">
        <f>IFERROR(H188/$Q$41,"-")</f>
        <v>3.5068176661097016E-4</v>
      </c>
    </row>
    <row r="189" spans="2:13" ht="28.9" customHeight="1" thickBot="1">
      <c r="B189" s="345"/>
      <c r="C189" s="339"/>
      <c r="D189" s="351"/>
      <c r="E189" s="84" t="str">
        <f>'高額レセ疾病傾向(患者一人当たり医療費順)'!$C$11</f>
        <v>0209</v>
      </c>
      <c r="F189" s="232" t="str">
        <f>'高額レセ疾病傾向(患者一人当たり医療費順)'!$D$11</f>
        <v>白血病</v>
      </c>
      <c r="G189" s="231" t="s">
        <v>473</v>
      </c>
      <c r="H189" s="81">
        <v>21</v>
      </c>
      <c r="I189" s="82">
        <v>50207600</v>
      </c>
      <c r="J189" s="83">
        <v>45272010</v>
      </c>
      <c r="K189" s="72">
        <f>SUM(I189:J189)</f>
        <v>95479610</v>
      </c>
      <c r="L189" s="182">
        <f t="shared" si="8"/>
        <v>4546648.0952380951</v>
      </c>
      <c r="M189" s="189">
        <f>IFERROR(H189/$Q$41,"-")</f>
        <v>4.3319512346061021E-4</v>
      </c>
    </row>
    <row r="190" spans="2:13" ht="28.9" customHeight="1">
      <c r="B190" s="343">
        <v>38</v>
      </c>
      <c r="C190" s="356" t="s">
        <v>46</v>
      </c>
      <c r="D190" s="349">
        <f>Q42</f>
        <v>10298</v>
      </c>
      <c r="E190" s="88" t="str">
        <f>'高額レセ疾病傾向(患者一人当たり医療費順)'!$C$7</f>
        <v>0802</v>
      </c>
      <c r="F190" s="230" t="str">
        <f>'高額レセ疾病傾向(患者一人当たり医療費順)'!$D$7</f>
        <v>その他の外耳疾患</v>
      </c>
      <c r="G190" s="230" t="s">
        <v>709</v>
      </c>
      <c r="H190" s="138" t="s">
        <v>709</v>
      </c>
      <c r="I190" s="139" t="s">
        <v>709</v>
      </c>
      <c r="J190" s="140" t="s">
        <v>709</v>
      </c>
      <c r="K190" s="71" t="s">
        <v>709</v>
      </c>
      <c r="L190" s="181" t="str">
        <f t="shared" si="8"/>
        <v>-</v>
      </c>
      <c r="M190" s="188" t="str">
        <f>IFERROR(H190/$Q$42,"-")</f>
        <v>-</v>
      </c>
    </row>
    <row r="191" spans="2:13" ht="28.9" customHeight="1">
      <c r="B191" s="344"/>
      <c r="C191" s="337"/>
      <c r="D191" s="350"/>
      <c r="E191" s="80" t="str">
        <f>'高額レセ疾病傾向(患者一人当たり医療費順)'!$C$8</f>
        <v>0506</v>
      </c>
      <c r="F191" s="231" t="str">
        <f>'高額レセ疾病傾向(患者一人当たり医療費順)'!$D$8</f>
        <v>知的障害&lt;精神遅滞&gt;</v>
      </c>
      <c r="G191" s="231" t="s">
        <v>709</v>
      </c>
      <c r="H191" s="81" t="s">
        <v>709</v>
      </c>
      <c r="I191" s="82" t="s">
        <v>709</v>
      </c>
      <c r="J191" s="83" t="s">
        <v>709</v>
      </c>
      <c r="K191" s="72" t="s">
        <v>709</v>
      </c>
      <c r="L191" s="182" t="str">
        <f t="shared" si="8"/>
        <v>-</v>
      </c>
      <c r="M191" s="189" t="str">
        <f>IFERROR(H191/$Q$42,"-")</f>
        <v>-</v>
      </c>
    </row>
    <row r="192" spans="2:13" ht="28.9" customHeight="1">
      <c r="B192" s="344"/>
      <c r="C192" s="337"/>
      <c r="D192" s="350"/>
      <c r="E192" s="80" t="str">
        <f>'高額レセ疾病傾向(患者一人当たり医療費順)'!$C$9</f>
        <v>1402</v>
      </c>
      <c r="F192" s="231" t="str">
        <f>'高額レセ疾病傾向(患者一人当たり医療費順)'!$D$9</f>
        <v>腎不全</v>
      </c>
      <c r="G192" s="231" t="s">
        <v>449</v>
      </c>
      <c r="H192" s="81">
        <v>45</v>
      </c>
      <c r="I192" s="82">
        <v>138091430</v>
      </c>
      <c r="J192" s="83">
        <v>124481490</v>
      </c>
      <c r="K192" s="72">
        <f t="shared" si="7"/>
        <v>262572920</v>
      </c>
      <c r="L192" s="182">
        <f t="shared" si="8"/>
        <v>5834953.777777778</v>
      </c>
      <c r="M192" s="189">
        <f>IFERROR(H192/$Q$42,"-")</f>
        <v>4.3697805399106624E-3</v>
      </c>
    </row>
    <row r="193" spans="2:13" ht="28.9" customHeight="1">
      <c r="B193" s="344"/>
      <c r="C193" s="337"/>
      <c r="D193" s="350"/>
      <c r="E193" s="80" t="str">
        <f>'高額レセ疾病傾向(患者一人当たり医療費順)'!$C$10</f>
        <v>0904</v>
      </c>
      <c r="F193" s="231" t="str">
        <f>'高額レセ疾病傾向(患者一人当たり医療費順)'!$D$10</f>
        <v>くも膜下出血</v>
      </c>
      <c r="G193" s="231" t="s">
        <v>496</v>
      </c>
      <c r="H193" s="81">
        <v>7</v>
      </c>
      <c r="I193" s="82">
        <v>43157580</v>
      </c>
      <c r="J193" s="83">
        <v>1075330</v>
      </c>
      <c r="K193" s="72">
        <f>SUM(I193:J193)</f>
        <v>44232910</v>
      </c>
      <c r="L193" s="182">
        <f t="shared" si="8"/>
        <v>6318987.1428571427</v>
      </c>
      <c r="M193" s="189">
        <f>IFERROR(H193/$Q$42,"-")</f>
        <v>6.7974363954165858E-4</v>
      </c>
    </row>
    <row r="194" spans="2:13" ht="42" customHeight="1" thickBot="1">
      <c r="B194" s="345"/>
      <c r="C194" s="339"/>
      <c r="D194" s="351"/>
      <c r="E194" s="84" t="str">
        <f>'高額レセ疾病傾向(患者一人当たり医療費順)'!$C$11</f>
        <v>0209</v>
      </c>
      <c r="F194" s="232" t="str">
        <f>'高額レセ疾病傾向(患者一人当たり医療費順)'!$D$11</f>
        <v>白血病</v>
      </c>
      <c r="G194" s="231" t="s">
        <v>497</v>
      </c>
      <c r="H194" s="81">
        <v>8</v>
      </c>
      <c r="I194" s="82">
        <v>39384900</v>
      </c>
      <c r="J194" s="83">
        <v>17454110</v>
      </c>
      <c r="K194" s="72">
        <f>SUM(I194:J194)</f>
        <v>56839010</v>
      </c>
      <c r="L194" s="182">
        <f t="shared" si="8"/>
        <v>7104876.25</v>
      </c>
      <c r="M194" s="189">
        <f>IFERROR(H194/$Q$42,"-")</f>
        <v>7.7684987376189555E-4</v>
      </c>
    </row>
    <row r="195" spans="2:13" ht="28.9" customHeight="1">
      <c r="B195" s="343">
        <v>39</v>
      </c>
      <c r="C195" s="356" t="s">
        <v>9</v>
      </c>
      <c r="D195" s="349">
        <f>Q43</f>
        <v>57396</v>
      </c>
      <c r="E195" s="88" t="str">
        <f>'高額レセ疾病傾向(患者一人当たり医療費順)'!$C$7</f>
        <v>0802</v>
      </c>
      <c r="F195" s="230" t="str">
        <f>'高額レセ疾病傾向(患者一人当たり医療費順)'!$D$7</f>
        <v>その他の外耳疾患</v>
      </c>
      <c r="G195" s="230" t="s">
        <v>709</v>
      </c>
      <c r="H195" s="138" t="s">
        <v>709</v>
      </c>
      <c r="I195" s="139" t="s">
        <v>709</v>
      </c>
      <c r="J195" s="140" t="s">
        <v>709</v>
      </c>
      <c r="K195" s="71" t="s">
        <v>709</v>
      </c>
      <c r="L195" s="181" t="str">
        <f t="shared" si="8"/>
        <v>-</v>
      </c>
      <c r="M195" s="188" t="str">
        <f>IFERROR(H195/$Q$43,"-")</f>
        <v>-</v>
      </c>
    </row>
    <row r="196" spans="2:13" ht="28.9" customHeight="1">
      <c r="B196" s="344"/>
      <c r="C196" s="337"/>
      <c r="D196" s="350"/>
      <c r="E196" s="80" t="str">
        <f>'高額レセ疾病傾向(患者一人当たり医療費順)'!$C$8</f>
        <v>0506</v>
      </c>
      <c r="F196" s="231" t="str">
        <f>'高額レセ疾病傾向(患者一人当たり医療費順)'!$D$8</f>
        <v>知的障害&lt;精神遅滞&gt;</v>
      </c>
      <c r="G196" s="231" t="s">
        <v>709</v>
      </c>
      <c r="H196" s="81" t="s">
        <v>709</v>
      </c>
      <c r="I196" s="82" t="s">
        <v>709</v>
      </c>
      <c r="J196" s="83" t="s">
        <v>709</v>
      </c>
      <c r="K196" s="72" t="s">
        <v>709</v>
      </c>
      <c r="L196" s="182" t="str">
        <f t="shared" si="8"/>
        <v>-</v>
      </c>
      <c r="M196" s="189" t="str">
        <f>IFERROR(H196/$Q$43,"-")</f>
        <v>-</v>
      </c>
    </row>
    <row r="197" spans="2:13" ht="28.9" customHeight="1">
      <c r="B197" s="344"/>
      <c r="C197" s="337"/>
      <c r="D197" s="350"/>
      <c r="E197" s="80" t="str">
        <f>'高額レセ疾病傾向(患者一人当たり医療費順)'!$C$9</f>
        <v>1402</v>
      </c>
      <c r="F197" s="231" t="str">
        <f>'高額レセ疾病傾向(患者一人当たり医療費順)'!$D$9</f>
        <v>腎不全</v>
      </c>
      <c r="G197" s="231" t="s">
        <v>413</v>
      </c>
      <c r="H197" s="81">
        <v>245</v>
      </c>
      <c r="I197" s="82">
        <v>722334220</v>
      </c>
      <c r="J197" s="83">
        <v>681948010</v>
      </c>
      <c r="K197" s="72">
        <f t="shared" si="7"/>
        <v>1404282230</v>
      </c>
      <c r="L197" s="182">
        <f t="shared" si="8"/>
        <v>5731764.2040816322</v>
      </c>
      <c r="M197" s="189">
        <f>IFERROR(H197/$Q$43,"-")</f>
        <v>4.2685901456547496E-3</v>
      </c>
    </row>
    <row r="198" spans="2:13" ht="28.9" customHeight="1">
      <c r="B198" s="344"/>
      <c r="C198" s="337"/>
      <c r="D198" s="350"/>
      <c r="E198" s="80" t="str">
        <f>'高額レセ疾病傾向(患者一人当たり医療費順)'!$C$10</f>
        <v>0904</v>
      </c>
      <c r="F198" s="231" t="str">
        <f>'高額レセ疾病傾向(患者一人当たり医療費順)'!$D$10</f>
        <v>くも膜下出血</v>
      </c>
      <c r="G198" s="231" t="s">
        <v>416</v>
      </c>
      <c r="H198" s="81">
        <v>19</v>
      </c>
      <c r="I198" s="82">
        <v>135547480</v>
      </c>
      <c r="J198" s="83">
        <v>2135170</v>
      </c>
      <c r="K198" s="72">
        <f t="shared" si="7"/>
        <v>137682650</v>
      </c>
      <c r="L198" s="182">
        <f t="shared" si="8"/>
        <v>7246455.2631578948</v>
      </c>
      <c r="M198" s="189">
        <f>IFERROR(H198/$Q$43,"-")</f>
        <v>3.3103352149975608E-4</v>
      </c>
    </row>
    <row r="199" spans="2:13" ht="28.9" customHeight="1" thickBot="1">
      <c r="B199" s="345"/>
      <c r="C199" s="339"/>
      <c r="D199" s="351"/>
      <c r="E199" s="84" t="str">
        <f>'高額レセ疾病傾向(患者一人当たり医療費順)'!$C$11</f>
        <v>0209</v>
      </c>
      <c r="F199" s="232" t="str">
        <f>'高額レセ疾病傾向(患者一人当たり医療費順)'!$D$11</f>
        <v>白血病</v>
      </c>
      <c r="G199" s="231" t="s">
        <v>498</v>
      </c>
      <c r="H199" s="81">
        <v>24</v>
      </c>
      <c r="I199" s="82">
        <v>74677070</v>
      </c>
      <c r="J199" s="83">
        <v>39005070</v>
      </c>
      <c r="K199" s="72">
        <f>SUM(I199:J199)</f>
        <v>113682140</v>
      </c>
      <c r="L199" s="182">
        <f t="shared" si="8"/>
        <v>4736755.833333333</v>
      </c>
      <c r="M199" s="189">
        <f>IFERROR(H199/$Q$43,"-")</f>
        <v>4.1814760610495502E-4</v>
      </c>
    </row>
    <row r="200" spans="2:13" ht="28.9" customHeight="1">
      <c r="B200" s="343">
        <v>40</v>
      </c>
      <c r="C200" s="356" t="s">
        <v>47</v>
      </c>
      <c r="D200" s="349">
        <f>Q44</f>
        <v>12654</v>
      </c>
      <c r="E200" s="88" t="str">
        <f>'高額レセ疾病傾向(患者一人当たり医療費順)'!$C$7</f>
        <v>0802</v>
      </c>
      <c r="F200" s="230" t="str">
        <f>'高額レセ疾病傾向(患者一人当たり医療費順)'!$D$7</f>
        <v>その他の外耳疾患</v>
      </c>
      <c r="G200" s="230" t="s">
        <v>709</v>
      </c>
      <c r="H200" s="138" t="s">
        <v>709</v>
      </c>
      <c r="I200" s="139" t="s">
        <v>709</v>
      </c>
      <c r="J200" s="140" t="s">
        <v>709</v>
      </c>
      <c r="K200" s="71" t="s">
        <v>709</v>
      </c>
      <c r="L200" s="181" t="str">
        <f t="shared" si="8"/>
        <v>-</v>
      </c>
      <c r="M200" s="188" t="str">
        <f>IFERROR(H200/$Q$44,"-")</f>
        <v>-</v>
      </c>
    </row>
    <row r="201" spans="2:13" ht="28.9" customHeight="1">
      <c r="B201" s="344"/>
      <c r="C201" s="337"/>
      <c r="D201" s="350"/>
      <c r="E201" s="80" t="str">
        <f>'高額レセ疾病傾向(患者一人当たり医療費順)'!$C$8</f>
        <v>0506</v>
      </c>
      <c r="F201" s="231" t="str">
        <f>'高額レセ疾病傾向(患者一人当たり医療費順)'!$D$8</f>
        <v>知的障害&lt;精神遅滞&gt;</v>
      </c>
      <c r="G201" s="231" t="s">
        <v>709</v>
      </c>
      <c r="H201" s="81" t="s">
        <v>709</v>
      </c>
      <c r="I201" s="82" t="s">
        <v>709</v>
      </c>
      <c r="J201" s="83" t="s">
        <v>709</v>
      </c>
      <c r="K201" s="72" t="s">
        <v>709</v>
      </c>
      <c r="L201" s="182" t="str">
        <f t="shared" si="8"/>
        <v>-</v>
      </c>
      <c r="M201" s="189" t="str">
        <f>IFERROR(H201/$Q$44,"-")</f>
        <v>-</v>
      </c>
    </row>
    <row r="202" spans="2:13" ht="28.9" customHeight="1">
      <c r="B202" s="344"/>
      <c r="C202" s="337"/>
      <c r="D202" s="350"/>
      <c r="E202" s="80" t="str">
        <f>'高額レセ疾病傾向(患者一人当たり医療費順)'!$C$9</f>
        <v>1402</v>
      </c>
      <c r="F202" s="231" t="str">
        <f>'高額レセ疾病傾向(患者一人当たり医療費順)'!$D$9</f>
        <v>腎不全</v>
      </c>
      <c r="G202" s="231" t="s">
        <v>413</v>
      </c>
      <c r="H202" s="81">
        <v>74</v>
      </c>
      <c r="I202" s="82">
        <v>200485610</v>
      </c>
      <c r="J202" s="83">
        <v>234960810</v>
      </c>
      <c r="K202" s="72">
        <f t="shared" ref="K202:K262" si="9">SUM(I202:J202)</f>
        <v>435446420</v>
      </c>
      <c r="L202" s="182">
        <f t="shared" ref="L202:L265" si="10">IFERROR(K202/H202,"-")</f>
        <v>5884411.0810810812</v>
      </c>
      <c r="M202" s="189">
        <f>IFERROR(H202/$Q$44,"-")</f>
        <v>5.8479532163742687E-3</v>
      </c>
    </row>
    <row r="203" spans="2:13" ht="28.9" customHeight="1">
      <c r="B203" s="344"/>
      <c r="C203" s="337"/>
      <c r="D203" s="350"/>
      <c r="E203" s="80" t="str">
        <f>'高額レセ疾病傾向(患者一人当たり医療費順)'!$C$10</f>
        <v>0904</v>
      </c>
      <c r="F203" s="231" t="str">
        <f>'高額レセ疾病傾向(患者一人当たり医療費順)'!$D$10</f>
        <v>くも膜下出血</v>
      </c>
      <c r="G203" s="231" t="s">
        <v>499</v>
      </c>
      <c r="H203" s="81">
        <v>6</v>
      </c>
      <c r="I203" s="82">
        <v>37230460</v>
      </c>
      <c r="J203" s="83">
        <v>368730</v>
      </c>
      <c r="K203" s="72">
        <f>SUM(I203:J203)</f>
        <v>37599190</v>
      </c>
      <c r="L203" s="182">
        <f t="shared" si="10"/>
        <v>6266531.666666667</v>
      </c>
      <c r="M203" s="189">
        <f>IFERROR(H203/$Q$44,"-")</f>
        <v>4.74158368895211E-4</v>
      </c>
    </row>
    <row r="204" spans="2:13" ht="28.9" customHeight="1" thickBot="1">
      <c r="B204" s="345"/>
      <c r="C204" s="339"/>
      <c r="D204" s="351"/>
      <c r="E204" s="84" t="str">
        <f>'高額レセ疾病傾向(患者一人当たり医療費順)'!$C$11</f>
        <v>0209</v>
      </c>
      <c r="F204" s="232" t="str">
        <f>'高額レセ疾病傾向(患者一人当たり医療費順)'!$D$11</f>
        <v>白血病</v>
      </c>
      <c r="G204" s="231" t="s">
        <v>500</v>
      </c>
      <c r="H204" s="81">
        <v>3</v>
      </c>
      <c r="I204" s="82">
        <v>2920060</v>
      </c>
      <c r="J204" s="83">
        <v>5526570</v>
      </c>
      <c r="K204" s="72">
        <f>SUM(I204:J204)</f>
        <v>8446630</v>
      </c>
      <c r="L204" s="182">
        <f t="shared" si="10"/>
        <v>2815543.3333333335</v>
      </c>
      <c r="M204" s="189">
        <f>IFERROR(H204/$Q$44,"-")</f>
        <v>2.370791844476055E-4</v>
      </c>
    </row>
    <row r="205" spans="2:13" ht="28.9" customHeight="1">
      <c r="B205" s="343">
        <v>41</v>
      </c>
      <c r="C205" s="356" t="s">
        <v>14</v>
      </c>
      <c r="D205" s="349">
        <f>Q45</f>
        <v>23319</v>
      </c>
      <c r="E205" s="88" t="str">
        <f>'高額レセ疾病傾向(患者一人当たり医療費順)'!$C$7</f>
        <v>0802</v>
      </c>
      <c r="F205" s="230" t="str">
        <f>'高額レセ疾病傾向(患者一人当たり医療費順)'!$D$7</f>
        <v>その他の外耳疾患</v>
      </c>
      <c r="G205" s="230" t="s">
        <v>709</v>
      </c>
      <c r="H205" s="138" t="s">
        <v>709</v>
      </c>
      <c r="I205" s="139" t="s">
        <v>709</v>
      </c>
      <c r="J205" s="140" t="s">
        <v>709</v>
      </c>
      <c r="K205" s="71" t="s">
        <v>709</v>
      </c>
      <c r="L205" s="181" t="str">
        <f t="shared" si="10"/>
        <v>-</v>
      </c>
      <c r="M205" s="188" t="str">
        <f>IFERROR(H205/$Q$45,"-")</f>
        <v>-</v>
      </c>
    </row>
    <row r="206" spans="2:13" ht="28.9" customHeight="1">
      <c r="B206" s="344"/>
      <c r="C206" s="337"/>
      <c r="D206" s="350"/>
      <c r="E206" s="80" t="str">
        <f>'高額レセ疾病傾向(患者一人当たり医療費順)'!$C$8</f>
        <v>0506</v>
      </c>
      <c r="F206" s="231" t="str">
        <f>'高額レセ疾病傾向(患者一人当たり医療費順)'!$D$8</f>
        <v>知的障害&lt;精神遅滞&gt;</v>
      </c>
      <c r="G206" s="231" t="s">
        <v>709</v>
      </c>
      <c r="H206" s="81" t="s">
        <v>709</v>
      </c>
      <c r="I206" s="82" t="s">
        <v>709</v>
      </c>
      <c r="J206" s="83" t="s">
        <v>709</v>
      </c>
      <c r="K206" s="72" t="s">
        <v>709</v>
      </c>
      <c r="L206" s="182" t="str">
        <f t="shared" si="10"/>
        <v>-</v>
      </c>
      <c r="M206" s="189" t="str">
        <f>IFERROR(H206/$Q$45,"-")</f>
        <v>-</v>
      </c>
    </row>
    <row r="207" spans="2:13" ht="28.9" customHeight="1">
      <c r="B207" s="344"/>
      <c r="C207" s="337"/>
      <c r="D207" s="350"/>
      <c r="E207" s="80" t="str">
        <f>'高額レセ疾病傾向(患者一人当たり医療費順)'!$C$9</f>
        <v>1402</v>
      </c>
      <c r="F207" s="231" t="str">
        <f>'高額レセ疾病傾向(患者一人当たり医療費順)'!$D$9</f>
        <v>腎不全</v>
      </c>
      <c r="G207" s="231" t="s">
        <v>413</v>
      </c>
      <c r="H207" s="81">
        <v>144</v>
      </c>
      <c r="I207" s="82">
        <v>393868440</v>
      </c>
      <c r="J207" s="83">
        <v>433446820</v>
      </c>
      <c r="K207" s="72">
        <f t="shared" si="9"/>
        <v>827315260</v>
      </c>
      <c r="L207" s="182">
        <f t="shared" si="10"/>
        <v>5745244.861111111</v>
      </c>
      <c r="M207" s="189">
        <f>IFERROR(H207/$Q$45,"-")</f>
        <v>6.1752219220378235E-3</v>
      </c>
    </row>
    <row r="208" spans="2:13" ht="28.9" customHeight="1">
      <c r="B208" s="344"/>
      <c r="C208" s="337"/>
      <c r="D208" s="350"/>
      <c r="E208" s="80" t="str">
        <f>'高額レセ疾病傾向(患者一人当たり医療費順)'!$C$10</f>
        <v>0904</v>
      </c>
      <c r="F208" s="231" t="str">
        <f>'高額レセ疾病傾向(患者一人当たり医療費順)'!$D$10</f>
        <v>くも膜下出血</v>
      </c>
      <c r="G208" s="231" t="s">
        <v>501</v>
      </c>
      <c r="H208" s="81">
        <v>12</v>
      </c>
      <c r="I208" s="82">
        <v>74237720</v>
      </c>
      <c r="J208" s="83">
        <v>2398950</v>
      </c>
      <c r="K208" s="72">
        <f>SUM(I208:J208)</f>
        <v>76636670</v>
      </c>
      <c r="L208" s="182">
        <f t="shared" si="10"/>
        <v>6386389.166666667</v>
      </c>
      <c r="M208" s="189">
        <f>IFERROR(H208/$Q$45,"-")</f>
        <v>5.1460182683648529E-4</v>
      </c>
    </row>
    <row r="209" spans="2:13" ht="28.9" customHeight="1" thickBot="1">
      <c r="B209" s="345"/>
      <c r="C209" s="339"/>
      <c r="D209" s="351"/>
      <c r="E209" s="84" t="str">
        <f>'高額レセ疾病傾向(患者一人当たり医療費順)'!$C$11</f>
        <v>0209</v>
      </c>
      <c r="F209" s="232" t="str">
        <f>'高額レセ疾病傾向(患者一人当たり医療費順)'!$D$11</f>
        <v>白血病</v>
      </c>
      <c r="G209" s="231" t="s">
        <v>417</v>
      </c>
      <c r="H209" s="81">
        <v>9</v>
      </c>
      <c r="I209" s="82">
        <v>32717620</v>
      </c>
      <c r="J209" s="83">
        <v>15848820</v>
      </c>
      <c r="K209" s="72">
        <f>SUM(I209:J209)</f>
        <v>48566440</v>
      </c>
      <c r="L209" s="182">
        <f t="shared" si="10"/>
        <v>5396271.111111111</v>
      </c>
      <c r="M209" s="189">
        <f>IFERROR(H209/$Q$45,"-")</f>
        <v>3.8595137012736397E-4</v>
      </c>
    </row>
    <row r="210" spans="2:13" ht="28.9" customHeight="1">
      <c r="B210" s="343">
        <v>42</v>
      </c>
      <c r="C210" s="356" t="s">
        <v>15</v>
      </c>
      <c r="D210" s="349">
        <f>Q46</f>
        <v>59276</v>
      </c>
      <c r="E210" s="88" t="str">
        <f>'高額レセ疾病傾向(患者一人当たり医療費順)'!$C$7</f>
        <v>0802</v>
      </c>
      <c r="F210" s="230" t="str">
        <f>'高額レセ疾病傾向(患者一人当たり医療費順)'!$D$7</f>
        <v>その他の外耳疾患</v>
      </c>
      <c r="G210" s="230" t="s">
        <v>709</v>
      </c>
      <c r="H210" s="138" t="s">
        <v>709</v>
      </c>
      <c r="I210" s="139" t="s">
        <v>709</v>
      </c>
      <c r="J210" s="140" t="s">
        <v>709</v>
      </c>
      <c r="K210" s="71" t="s">
        <v>709</v>
      </c>
      <c r="L210" s="181" t="str">
        <f t="shared" si="10"/>
        <v>-</v>
      </c>
      <c r="M210" s="188" t="str">
        <f>IFERROR(H210/$Q$46,"-")</f>
        <v>-</v>
      </c>
    </row>
    <row r="211" spans="2:13" ht="28.9" customHeight="1">
      <c r="B211" s="344"/>
      <c r="C211" s="337"/>
      <c r="D211" s="350"/>
      <c r="E211" s="80" t="str">
        <f>'高額レセ疾病傾向(患者一人当たり医療費順)'!$C$8</f>
        <v>0506</v>
      </c>
      <c r="F211" s="231" t="str">
        <f>'高額レセ疾病傾向(患者一人当たり医療費順)'!$D$8</f>
        <v>知的障害&lt;精神遅滞&gt;</v>
      </c>
      <c r="G211" s="231" t="s">
        <v>709</v>
      </c>
      <c r="H211" s="81" t="s">
        <v>709</v>
      </c>
      <c r="I211" s="82" t="s">
        <v>709</v>
      </c>
      <c r="J211" s="83" t="s">
        <v>709</v>
      </c>
      <c r="K211" s="72" t="s">
        <v>709</v>
      </c>
      <c r="L211" s="182" t="str">
        <f t="shared" si="10"/>
        <v>-</v>
      </c>
      <c r="M211" s="189" t="str">
        <f>IFERROR(H211/$Q$46,"-")</f>
        <v>-</v>
      </c>
    </row>
    <row r="212" spans="2:13" ht="28.9" customHeight="1">
      <c r="B212" s="344"/>
      <c r="C212" s="337"/>
      <c r="D212" s="350"/>
      <c r="E212" s="80" t="str">
        <f>'高額レセ疾病傾向(患者一人当たり医療費順)'!$C$9</f>
        <v>1402</v>
      </c>
      <c r="F212" s="231" t="str">
        <f>'高額レセ疾病傾向(患者一人当たり医療費順)'!$D$9</f>
        <v>腎不全</v>
      </c>
      <c r="G212" s="231" t="s">
        <v>413</v>
      </c>
      <c r="H212" s="81">
        <v>312</v>
      </c>
      <c r="I212" s="82">
        <v>986917750</v>
      </c>
      <c r="J212" s="83">
        <v>973765150</v>
      </c>
      <c r="K212" s="72">
        <f t="shared" si="9"/>
        <v>1960682900</v>
      </c>
      <c r="L212" s="182">
        <f t="shared" si="10"/>
        <v>6284240.064102564</v>
      </c>
      <c r="M212" s="189">
        <f>IFERROR(H212/$Q$46,"-")</f>
        <v>5.2635130575612388E-3</v>
      </c>
    </row>
    <row r="213" spans="2:13" ht="28.9" customHeight="1">
      <c r="B213" s="344"/>
      <c r="C213" s="337"/>
      <c r="D213" s="350"/>
      <c r="E213" s="80" t="str">
        <f>'高額レセ疾病傾向(患者一人当たり医療費順)'!$C$10</f>
        <v>0904</v>
      </c>
      <c r="F213" s="231" t="str">
        <f>'高額レセ疾病傾向(患者一人当たり医療費順)'!$D$10</f>
        <v>くも膜下出血</v>
      </c>
      <c r="G213" s="231" t="s">
        <v>451</v>
      </c>
      <c r="H213" s="81">
        <v>24</v>
      </c>
      <c r="I213" s="82">
        <v>139256270</v>
      </c>
      <c r="J213" s="83">
        <v>4539760</v>
      </c>
      <c r="K213" s="72">
        <f t="shared" si="9"/>
        <v>143796030</v>
      </c>
      <c r="L213" s="182">
        <f t="shared" si="10"/>
        <v>5991501.25</v>
      </c>
      <c r="M213" s="189">
        <f>IFERROR(H213/$Q$46,"-")</f>
        <v>4.0488561981240302E-4</v>
      </c>
    </row>
    <row r="214" spans="2:13" ht="28.9" customHeight="1" thickBot="1">
      <c r="B214" s="345"/>
      <c r="C214" s="339"/>
      <c r="D214" s="351"/>
      <c r="E214" s="84" t="str">
        <f>'高額レセ疾病傾向(患者一人当たり医療費順)'!$C$11</f>
        <v>0209</v>
      </c>
      <c r="F214" s="232" t="str">
        <f>'高額レセ疾病傾向(患者一人当たり医療費順)'!$D$11</f>
        <v>白血病</v>
      </c>
      <c r="G214" s="232" t="s">
        <v>415</v>
      </c>
      <c r="H214" s="85">
        <v>40</v>
      </c>
      <c r="I214" s="86">
        <v>122494360</v>
      </c>
      <c r="J214" s="87">
        <v>94494750</v>
      </c>
      <c r="K214" s="73">
        <f t="shared" si="9"/>
        <v>216989110</v>
      </c>
      <c r="L214" s="183">
        <f t="shared" si="10"/>
        <v>5424727.75</v>
      </c>
      <c r="M214" s="190">
        <f>IFERROR(H214/$Q$46,"-")</f>
        <v>6.7480936635400503E-4</v>
      </c>
    </row>
    <row r="215" spans="2:13" ht="28.9" customHeight="1">
      <c r="B215" s="343">
        <v>43</v>
      </c>
      <c r="C215" s="356" t="s">
        <v>10</v>
      </c>
      <c r="D215" s="349">
        <f>Q47</f>
        <v>36315</v>
      </c>
      <c r="E215" s="88" t="str">
        <f>'高額レセ疾病傾向(患者一人当たり医療費順)'!$C$7</f>
        <v>0802</v>
      </c>
      <c r="F215" s="230" t="str">
        <f>'高額レセ疾病傾向(患者一人当たり医療費順)'!$D$7</f>
        <v>その他の外耳疾患</v>
      </c>
      <c r="G215" s="230" t="s">
        <v>709</v>
      </c>
      <c r="H215" s="138" t="s">
        <v>709</v>
      </c>
      <c r="I215" s="139" t="s">
        <v>709</v>
      </c>
      <c r="J215" s="140" t="s">
        <v>709</v>
      </c>
      <c r="K215" s="71" t="s">
        <v>709</v>
      </c>
      <c r="L215" s="181" t="str">
        <f t="shared" si="10"/>
        <v>-</v>
      </c>
      <c r="M215" s="188" t="str">
        <f>IFERROR(H215/$Q$47,"-")</f>
        <v>-</v>
      </c>
    </row>
    <row r="216" spans="2:13" ht="28.9" customHeight="1">
      <c r="B216" s="344"/>
      <c r="C216" s="337"/>
      <c r="D216" s="350"/>
      <c r="E216" s="80" t="str">
        <f>'高額レセ疾病傾向(患者一人当たり医療費順)'!$C$8</f>
        <v>0506</v>
      </c>
      <c r="F216" s="231" t="str">
        <f>'高額レセ疾病傾向(患者一人当たり医療費順)'!$D$8</f>
        <v>知的障害&lt;精神遅滞&gt;</v>
      </c>
      <c r="G216" s="231" t="s">
        <v>709</v>
      </c>
      <c r="H216" s="81" t="s">
        <v>709</v>
      </c>
      <c r="I216" s="82" t="s">
        <v>709</v>
      </c>
      <c r="J216" s="83" t="s">
        <v>709</v>
      </c>
      <c r="K216" s="72" t="s">
        <v>709</v>
      </c>
      <c r="L216" s="182" t="str">
        <f t="shared" si="10"/>
        <v>-</v>
      </c>
      <c r="M216" s="189" t="str">
        <f>IFERROR(H216/$Q$47,"-")</f>
        <v>-</v>
      </c>
    </row>
    <row r="217" spans="2:13" ht="28.9" customHeight="1">
      <c r="B217" s="344"/>
      <c r="C217" s="337"/>
      <c r="D217" s="350"/>
      <c r="E217" s="80" t="str">
        <f>'高額レセ疾病傾向(患者一人当たり医療費順)'!$C$9</f>
        <v>1402</v>
      </c>
      <c r="F217" s="231" t="str">
        <f>'高額レセ疾病傾向(患者一人当たり医療費順)'!$D$9</f>
        <v>腎不全</v>
      </c>
      <c r="G217" s="231" t="s">
        <v>413</v>
      </c>
      <c r="H217" s="81">
        <v>184</v>
      </c>
      <c r="I217" s="82">
        <v>536764660</v>
      </c>
      <c r="J217" s="83">
        <v>525338060</v>
      </c>
      <c r="K217" s="72">
        <f t="shared" si="9"/>
        <v>1062102720</v>
      </c>
      <c r="L217" s="182">
        <f t="shared" si="10"/>
        <v>5772297.3913043477</v>
      </c>
      <c r="M217" s="189">
        <f>IFERROR(H217/$Q$47,"-")</f>
        <v>5.06677681398871E-3</v>
      </c>
    </row>
    <row r="218" spans="2:13" ht="28.9" customHeight="1">
      <c r="B218" s="344"/>
      <c r="C218" s="337"/>
      <c r="D218" s="350"/>
      <c r="E218" s="80" t="str">
        <f>'高額レセ疾病傾向(患者一人当たり医療費順)'!$C$10</f>
        <v>0904</v>
      </c>
      <c r="F218" s="231" t="str">
        <f>'高額レセ疾病傾向(患者一人当たり医療費順)'!$D$10</f>
        <v>くも膜下出血</v>
      </c>
      <c r="G218" s="231" t="s">
        <v>502</v>
      </c>
      <c r="H218" s="81">
        <v>14</v>
      </c>
      <c r="I218" s="82">
        <v>67688410</v>
      </c>
      <c r="J218" s="83">
        <v>4854290</v>
      </c>
      <c r="K218" s="72">
        <f>SUM(I218:J218)</f>
        <v>72542700</v>
      </c>
      <c r="L218" s="182">
        <f t="shared" si="10"/>
        <v>5181621.4285714282</v>
      </c>
      <c r="M218" s="189">
        <f>IFERROR(H218/$Q$47,"-")</f>
        <v>3.8551562715131489E-4</v>
      </c>
    </row>
    <row r="219" spans="2:13" ht="28.9" customHeight="1" thickBot="1">
      <c r="B219" s="345"/>
      <c r="C219" s="339"/>
      <c r="D219" s="351"/>
      <c r="E219" s="84" t="str">
        <f>'高額レセ疾病傾向(患者一人当たり医療費順)'!$C$11</f>
        <v>0209</v>
      </c>
      <c r="F219" s="232" t="str">
        <f>'高額レセ疾病傾向(患者一人当たり医療費順)'!$D$11</f>
        <v>白血病</v>
      </c>
      <c r="G219" s="231" t="s">
        <v>503</v>
      </c>
      <c r="H219" s="81">
        <v>12</v>
      </c>
      <c r="I219" s="82">
        <v>27728440</v>
      </c>
      <c r="J219" s="83">
        <v>28716280</v>
      </c>
      <c r="K219" s="72">
        <f>SUM(I219:J219)</f>
        <v>56444720</v>
      </c>
      <c r="L219" s="182">
        <f t="shared" si="10"/>
        <v>4703726.666666667</v>
      </c>
      <c r="M219" s="189">
        <f>IFERROR(H219/$Q$47,"-")</f>
        <v>3.3044196612969849E-4</v>
      </c>
    </row>
    <row r="220" spans="2:13" ht="28.9" customHeight="1">
      <c r="B220" s="343">
        <v>44</v>
      </c>
      <c r="C220" s="356" t="s">
        <v>22</v>
      </c>
      <c r="D220" s="349">
        <f>Q48</f>
        <v>41260</v>
      </c>
      <c r="E220" s="88" t="str">
        <f>'高額レセ疾病傾向(患者一人当たり医療費順)'!$C$7</f>
        <v>0802</v>
      </c>
      <c r="F220" s="230" t="str">
        <f>'高額レセ疾病傾向(患者一人当たり医療費順)'!$D$7</f>
        <v>その他の外耳疾患</v>
      </c>
      <c r="G220" s="230" t="s">
        <v>709</v>
      </c>
      <c r="H220" s="138" t="s">
        <v>709</v>
      </c>
      <c r="I220" s="139" t="s">
        <v>709</v>
      </c>
      <c r="J220" s="140" t="s">
        <v>709</v>
      </c>
      <c r="K220" s="71" t="s">
        <v>709</v>
      </c>
      <c r="L220" s="181" t="str">
        <f t="shared" si="10"/>
        <v>-</v>
      </c>
      <c r="M220" s="188" t="str">
        <f>IFERROR(H220/$Q$48,"-")</f>
        <v>-</v>
      </c>
    </row>
    <row r="221" spans="2:13" ht="28.9" customHeight="1">
      <c r="B221" s="344"/>
      <c r="C221" s="337"/>
      <c r="D221" s="350"/>
      <c r="E221" s="80" t="str">
        <f>'高額レセ疾病傾向(患者一人当たり医療費順)'!$C$8</f>
        <v>0506</v>
      </c>
      <c r="F221" s="231" t="str">
        <f>'高額レセ疾病傾向(患者一人当たり医療費順)'!$D$8</f>
        <v>知的障害&lt;精神遅滞&gt;</v>
      </c>
      <c r="G221" s="231" t="s">
        <v>709</v>
      </c>
      <c r="H221" s="81" t="s">
        <v>709</v>
      </c>
      <c r="I221" s="82" t="s">
        <v>709</v>
      </c>
      <c r="J221" s="83" t="s">
        <v>709</v>
      </c>
      <c r="K221" s="72" t="s">
        <v>709</v>
      </c>
      <c r="L221" s="182" t="str">
        <f t="shared" si="10"/>
        <v>-</v>
      </c>
      <c r="M221" s="189" t="str">
        <f>IFERROR(H221/$Q$48,"-")</f>
        <v>-</v>
      </c>
    </row>
    <row r="222" spans="2:13" ht="28.9" customHeight="1">
      <c r="B222" s="344"/>
      <c r="C222" s="337"/>
      <c r="D222" s="350"/>
      <c r="E222" s="80" t="str">
        <f>'高額レセ疾病傾向(患者一人当たり医療費順)'!$C$9</f>
        <v>1402</v>
      </c>
      <c r="F222" s="231" t="str">
        <f>'高額レセ疾病傾向(患者一人当たり医療費順)'!$D$9</f>
        <v>腎不全</v>
      </c>
      <c r="G222" s="231" t="s">
        <v>413</v>
      </c>
      <c r="H222" s="81">
        <v>215</v>
      </c>
      <c r="I222" s="82">
        <v>598695600</v>
      </c>
      <c r="J222" s="83">
        <v>700334900</v>
      </c>
      <c r="K222" s="72">
        <f t="shared" si="9"/>
        <v>1299030500</v>
      </c>
      <c r="L222" s="182">
        <f t="shared" si="10"/>
        <v>6042002.3255813951</v>
      </c>
      <c r="M222" s="189">
        <f>IFERROR(H222/$Q$48,"-")</f>
        <v>5.2108579738245273E-3</v>
      </c>
    </row>
    <row r="223" spans="2:13" ht="28.9" customHeight="1">
      <c r="B223" s="344"/>
      <c r="C223" s="337"/>
      <c r="D223" s="350"/>
      <c r="E223" s="80" t="str">
        <f>'高額レセ疾病傾向(患者一人当たり医療費順)'!$C$10</f>
        <v>0904</v>
      </c>
      <c r="F223" s="231" t="str">
        <f>'高額レセ疾病傾向(患者一人当たり医療費順)'!$D$10</f>
        <v>くも膜下出血</v>
      </c>
      <c r="G223" s="231" t="s">
        <v>482</v>
      </c>
      <c r="H223" s="81">
        <v>14</v>
      </c>
      <c r="I223" s="82">
        <v>80724710</v>
      </c>
      <c r="J223" s="83">
        <v>3771290</v>
      </c>
      <c r="K223" s="72">
        <f>SUM(I223:J223)</f>
        <v>84496000</v>
      </c>
      <c r="L223" s="182">
        <f t="shared" si="10"/>
        <v>6035428.5714285718</v>
      </c>
      <c r="M223" s="189">
        <f>IFERROR(H223/$Q$48,"-")</f>
        <v>3.3931168201648085E-4</v>
      </c>
    </row>
    <row r="224" spans="2:13" ht="28.9" customHeight="1" thickBot="1">
      <c r="B224" s="345"/>
      <c r="C224" s="339"/>
      <c r="D224" s="351"/>
      <c r="E224" s="84" t="str">
        <f>'高額レセ疾病傾向(患者一人当たり医療費順)'!$C$11</f>
        <v>0209</v>
      </c>
      <c r="F224" s="232" t="str">
        <f>'高額レセ疾病傾向(患者一人当たり医療費順)'!$D$11</f>
        <v>白血病</v>
      </c>
      <c r="G224" s="231" t="s">
        <v>504</v>
      </c>
      <c r="H224" s="81">
        <v>15</v>
      </c>
      <c r="I224" s="82">
        <v>68432250</v>
      </c>
      <c r="J224" s="83">
        <v>11154990</v>
      </c>
      <c r="K224" s="72">
        <f>SUM(I224:J224)</f>
        <v>79587240</v>
      </c>
      <c r="L224" s="182">
        <f t="shared" si="10"/>
        <v>5305816</v>
      </c>
      <c r="M224" s="189">
        <f>IFERROR(H224/$Q$48,"-")</f>
        <v>3.6354823073194375E-4</v>
      </c>
    </row>
    <row r="225" spans="2:13" ht="28.9" customHeight="1">
      <c r="B225" s="343">
        <v>45</v>
      </c>
      <c r="C225" s="356" t="s">
        <v>48</v>
      </c>
      <c r="D225" s="349">
        <f>Q49</f>
        <v>14459</v>
      </c>
      <c r="E225" s="88" t="str">
        <f>'高額レセ疾病傾向(患者一人当たり医療費順)'!$C$7</f>
        <v>0802</v>
      </c>
      <c r="F225" s="230" t="str">
        <f>'高額レセ疾病傾向(患者一人当たり医療費順)'!$D$7</f>
        <v>その他の外耳疾患</v>
      </c>
      <c r="G225" s="230" t="s">
        <v>709</v>
      </c>
      <c r="H225" s="138" t="s">
        <v>709</v>
      </c>
      <c r="I225" s="139" t="s">
        <v>709</v>
      </c>
      <c r="J225" s="140" t="s">
        <v>709</v>
      </c>
      <c r="K225" s="71" t="s">
        <v>709</v>
      </c>
      <c r="L225" s="181" t="str">
        <f t="shared" si="10"/>
        <v>-</v>
      </c>
      <c r="M225" s="188" t="str">
        <f>IFERROR(H225/$Q$49,"-")</f>
        <v>-</v>
      </c>
    </row>
    <row r="226" spans="2:13" ht="28.9" customHeight="1">
      <c r="B226" s="344"/>
      <c r="C226" s="337"/>
      <c r="D226" s="350"/>
      <c r="E226" s="80" t="str">
        <f>'高額レセ疾病傾向(患者一人当たり医療費順)'!$C$8</f>
        <v>0506</v>
      </c>
      <c r="F226" s="231" t="str">
        <f>'高額レセ疾病傾向(患者一人当たり医療費順)'!$D$8</f>
        <v>知的障害&lt;精神遅滞&gt;</v>
      </c>
      <c r="G226" s="231" t="s">
        <v>709</v>
      </c>
      <c r="H226" s="81" t="s">
        <v>709</v>
      </c>
      <c r="I226" s="82" t="s">
        <v>709</v>
      </c>
      <c r="J226" s="83" t="s">
        <v>709</v>
      </c>
      <c r="K226" s="72" t="s">
        <v>709</v>
      </c>
      <c r="L226" s="182" t="str">
        <f t="shared" si="10"/>
        <v>-</v>
      </c>
      <c r="M226" s="189" t="str">
        <f>IFERROR(H226/$Q$49,"-")</f>
        <v>-</v>
      </c>
    </row>
    <row r="227" spans="2:13" ht="28.9" customHeight="1">
      <c r="B227" s="344"/>
      <c r="C227" s="337"/>
      <c r="D227" s="350"/>
      <c r="E227" s="80" t="str">
        <f>'高額レセ疾病傾向(患者一人当たり医療費順)'!$C$9</f>
        <v>1402</v>
      </c>
      <c r="F227" s="231" t="str">
        <f>'高額レセ疾病傾向(患者一人当たり医療費順)'!$D$9</f>
        <v>腎不全</v>
      </c>
      <c r="G227" s="231" t="s">
        <v>505</v>
      </c>
      <c r="H227" s="81">
        <v>81</v>
      </c>
      <c r="I227" s="82">
        <v>221043140</v>
      </c>
      <c r="J227" s="83">
        <v>235771290</v>
      </c>
      <c r="K227" s="72">
        <f t="shared" si="9"/>
        <v>456814430</v>
      </c>
      <c r="L227" s="182">
        <f t="shared" si="10"/>
        <v>5639684.3209876539</v>
      </c>
      <c r="M227" s="189">
        <f>IFERROR(H227/$Q$49,"-")</f>
        <v>5.6020471678539319E-3</v>
      </c>
    </row>
    <row r="228" spans="2:13" ht="42" customHeight="1">
      <c r="B228" s="344"/>
      <c r="C228" s="337"/>
      <c r="D228" s="350"/>
      <c r="E228" s="80" t="str">
        <f>'高額レセ疾病傾向(患者一人当たり医療費順)'!$C$10</f>
        <v>0904</v>
      </c>
      <c r="F228" s="231" t="str">
        <f>'高額レセ疾病傾向(患者一人当たり医療費順)'!$D$10</f>
        <v>くも膜下出血</v>
      </c>
      <c r="G228" s="231" t="s">
        <v>506</v>
      </c>
      <c r="H228" s="81">
        <v>4</v>
      </c>
      <c r="I228" s="82">
        <v>20411970</v>
      </c>
      <c r="J228" s="83">
        <v>907510</v>
      </c>
      <c r="K228" s="72">
        <f>SUM(I228:J228)</f>
        <v>21319480</v>
      </c>
      <c r="L228" s="182">
        <f t="shared" si="10"/>
        <v>5329870</v>
      </c>
      <c r="M228" s="189">
        <f>IFERROR(H228/$Q$49,"-")</f>
        <v>2.7664430458537937E-4</v>
      </c>
    </row>
    <row r="229" spans="2:13" ht="28.9" customHeight="1" thickBot="1">
      <c r="B229" s="345"/>
      <c r="C229" s="339"/>
      <c r="D229" s="351"/>
      <c r="E229" s="84" t="str">
        <f>'高額レセ疾病傾向(患者一人当たり医療費順)'!$C$11</f>
        <v>0209</v>
      </c>
      <c r="F229" s="232" t="str">
        <f>'高額レセ疾病傾向(患者一人当たり医療費順)'!$D$11</f>
        <v>白血病</v>
      </c>
      <c r="G229" s="231" t="s">
        <v>507</v>
      </c>
      <c r="H229" s="81">
        <v>3</v>
      </c>
      <c r="I229" s="82">
        <v>16165970</v>
      </c>
      <c r="J229" s="83">
        <v>1857930</v>
      </c>
      <c r="K229" s="72">
        <f>SUM(I229:J229)</f>
        <v>18023900</v>
      </c>
      <c r="L229" s="182">
        <f t="shared" si="10"/>
        <v>6007966.666666667</v>
      </c>
      <c r="M229" s="189">
        <f>IFERROR(H229/$Q$49,"-")</f>
        <v>2.0748322843903451E-4</v>
      </c>
    </row>
    <row r="230" spans="2:13" ht="28.9" customHeight="1">
      <c r="B230" s="343">
        <v>46</v>
      </c>
      <c r="C230" s="356" t="s">
        <v>26</v>
      </c>
      <c r="D230" s="349">
        <f>Q50</f>
        <v>18259</v>
      </c>
      <c r="E230" s="88" t="str">
        <f>'高額レセ疾病傾向(患者一人当たり医療費順)'!$C$7</f>
        <v>0802</v>
      </c>
      <c r="F230" s="230" t="str">
        <f>'高額レセ疾病傾向(患者一人当たり医療費順)'!$D$7</f>
        <v>その他の外耳疾患</v>
      </c>
      <c r="G230" s="230" t="s">
        <v>709</v>
      </c>
      <c r="H230" s="138" t="s">
        <v>709</v>
      </c>
      <c r="I230" s="139" t="s">
        <v>709</v>
      </c>
      <c r="J230" s="140" t="s">
        <v>709</v>
      </c>
      <c r="K230" s="71" t="s">
        <v>709</v>
      </c>
      <c r="L230" s="181" t="str">
        <f t="shared" si="10"/>
        <v>-</v>
      </c>
      <c r="M230" s="188" t="str">
        <f>IFERROR(H230/$Q$50,"-")</f>
        <v>-</v>
      </c>
    </row>
    <row r="231" spans="2:13" ht="28.9" customHeight="1">
      <c r="B231" s="344"/>
      <c r="C231" s="337"/>
      <c r="D231" s="350"/>
      <c r="E231" s="80" t="str">
        <f>'高額レセ疾病傾向(患者一人当たり医療費順)'!$C$8</f>
        <v>0506</v>
      </c>
      <c r="F231" s="231" t="str">
        <f>'高額レセ疾病傾向(患者一人当たり医療費順)'!$D$8</f>
        <v>知的障害&lt;精神遅滞&gt;</v>
      </c>
      <c r="G231" s="231" t="s">
        <v>286</v>
      </c>
      <c r="H231" s="81">
        <v>1</v>
      </c>
      <c r="I231" s="82">
        <v>4818240</v>
      </c>
      <c r="J231" s="83">
        <v>59550</v>
      </c>
      <c r="K231" s="72">
        <f t="shared" si="9"/>
        <v>4877790</v>
      </c>
      <c r="L231" s="182">
        <f t="shared" si="10"/>
        <v>4877790</v>
      </c>
      <c r="M231" s="189">
        <f>IFERROR(H231/$Q$50,"-")</f>
        <v>5.4767511911933842E-5</v>
      </c>
    </row>
    <row r="232" spans="2:13" ht="28.9" customHeight="1">
      <c r="B232" s="344"/>
      <c r="C232" s="337"/>
      <c r="D232" s="350"/>
      <c r="E232" s="80" t="str">
        <f>'高額レセ疾病傾向(患者一人当たり医療費順)'!$C$9</f>
        <v>1402</v>
      </c>
      <c r="F232" s="231" t="str">
        <f>'高額レセ疾病傾向(患者一人当たり医療費順)'!$D$9</f>
        <v>腎不全</v>
      </c>
      <c r="G232" s="231" t="s">
        <v>413</v>
      </c>
      <c r="H232" s="81">
        <v>106</v>
      </c>
      <c r="I232" s="82">
        <v>383996430</v>
      </c>
      <c r="J232" s="83">
        <v>279140240</v>
      </c>
      <c r="K232" s="72">
        <f t="shared" si="9"/>
        <v>663136670</v>
      </c>
      <c r="L232" s="182">
        <f t="shared" si="10"/>
        <v>6256006.3207547171</v>
      </c>
      <c r="M232" s="189">
        <f>IFERROR(H232/$Q$50,"-")</f>
        <v>5.8053562626649872E-3</v>
      </c>
    </row>
    <row r="233" spans="2:13" ht="28.9" customHeight="1">
      <c r="B233" s="344"/>
      <c r="C233" s="337"/>
      <c r="D233" s="350"/>
      <c r="E233" s="80" t="str">
        <f>'高額レセ疾病傾向(患者一人当たり医療費順)'!$C$10</f>
        <v>0904</v>
      </c>
      <c r="F233" s="231" t="str">
        <f>'高額レセ疾病傾向(患者一人当たり医療費順)'!$D$10</f>
        <v>くも膜下出血</v>
      </c>
      <c r="G233" s="231" t="s">
        <v>463</v>
      </c>
      <c r="H233" s="81">
        <v>11</v>
      </c>
      <c r="I233" s="82">
        <v>48779200</v>
      </c>
      <c r="J233" s="83">
        <v>1119650</v>
      </c>
      <c r="K233" s="72">
        <f>SUM(I233:J233)</f>
        <v>49898850</v>
      </c>
      <c r="L233" s="182">
        <f t="shared" si="10"/>
        <v>4536259.0909090908</v>
      </c>
      <c r="M233" s="189">
        <f>IFERROR(H233/$Q$50,"-")</f>
        <v>6.0244263103127228E-4</v>
      </c>
    </row>
    <row r="234" spans="2:13" ht="28.9" customHeight="1" thickBot="1">
      <c r="B234" s="345"/>
      <c r="C234" s="339"/>
      <c r="D234" s="351"/>
      <c r="E234" s="84" t="str">
        <f>'高額レセ疾病傾向(患者一人当たり医療費順)'!$C$11</f>
        <v>0209</v>
      </c>
      <c r="F234" s="232" t="str">
        <f>'高額レセ疾病傾向(患者一人当たり医療費順)'!$D$11</f>
        <v>白血病</v>
      </c>
      <c r="G234" s="231" t="s">
        <v>415</v>
      </c>
      <c r="H234" s="81">
        <v>5</v>
      </c>
      <c r="I234" s="82">
        <v>19677190</v>
      </c>
      <c r="J234" s="83">
        <v>3546940</v>
      </c>
      <c r="K234" s="72">
        <f>SUM(I234:J234)</f>
        <v>23224130</v>
      </c>
      <c r="L234" s="182">
        <f t="shared" si="10"/>
        <v>4644826</v>
      </c>
      <c r="M234" s="189">
        <f>IFERROR(H234/$Q$50,"-")</f>
        <v>2.7383755955966919E-4</v>
      </c>
    </row>
    <row r="235" spans="2:13" ht="28.9" customHeight="1">
      <c r="B235" s="343">
        <v>47</v>
      </c>
      <c r="C235" s="356" t="s">
        <v>16</v>
      </c>
      <c r="D235" s="349">
        <f>Q51</f>
        <v>36741</v>
      </c>
      <c r="E235" s="88" t="str">
        <f>'高額レセ疾病傾向(患者一人当たり医療費順)'!$C$7</f>
        <v>0802</v>
      </c>
      <c r="F235" s="230" t="str">
        <f>'高額レセ疾病傾向(患者一人当たり医療費順)'!$D$7</f>
        <v>その他の外耳疾患</v>
      </c>
      <c r="G235" s="230" t="s">
        <v>709</v>
      </c>
      <c r="H235" s="138" t="s">
        <v>709</v>
      </c>
      <c r="I235" s="139" t="s">
        <v>709</v>
      </c>
      <c r="J235" s="140" t="s">
        <v>709</v>
      </c>
      <c r="K235" s="71" t="s">
        <v>709</v>
      </c>
      <c r="L235" s="181" t="str">
        <f t="shared" si="10"/>
        <v>-</v>
      </c>
      <c r="M235" s="188" t="str">
        <f>IFERROR(H235/$Q$51,"-")</f>
        <v>-</v>
      </c>
    </row>
    <row r="236" spans="2:13" ht="28.9" customHeight="1">
      <c r="B236" s="344"/>
      <c r="C236" s="337"/>
      <c r="D236" s="350"/>
      <c r="E236" s="80" t="str">
        <f>'高額レセ疾病傾向(患者一人当たり医療費順)'!$C$8</f>
        <v>0506</v>
      </c>
      <c r="F236" s="231" t="str">
        <f>'高額レセ疾病傾向(患者一人当たり医療費順)'!$D$8</f>
        <v>知的障害&lt;精神遅滞&gt;</v>
      </c>
      <c r="G236" s="231" t="s">
        <v>709</v>
      </c>
      <c r="H236" s="81" t="s">
        <v>709</v>
      </c>
      <c r="I236" s="82" t="s">
        <v>709</v>
      </c>
      <c r="J236" s="83" t="s">
        <v>709</v>
      </c>
      <c r="K236" s="72" t="s">
        <v>709</v>
      </c>
      <c r="L236" s="182" t="str">
        <f t="shared" si="10"/>
        <v>-</v>
      </c>
      <c r="M236" s="189" t="str">
        <f>IFERROR(H236/$Q$51,"-")</f>
        <v>-</v>
      </c>
    </row>
    <row r="237" spans="2:13" ht="28.9" customHeight="1">
      <c r="B237" s="344"/>
      <c r="C237" s="337"/>
      <c r="D237" s="350"/>
      <c r="E237" s="80" t="str">
        <f>'高額レセ疾病傾向(患者一人当たり医療費順)'!$C$9</f>
        <v>1402</v>
      </c>
      <c r="F237" s="231" t="str">
        <f>'高額レセ疾病傾向(患者一人当たり医療費順)'!$D$9</f>
        <v>腎不全</v>
      </c>
      <c r="G237" s="231" t="s">
        <v>413</v>
      </c>
      <c r="H237" s="81">
        <v>195</v>
      </c>
      <c r="I237" s="82">
        <v>584135840</v>
      </c>
      <c r="J237" s="83">
        <v>575958610</v>
      </c>
      <c r="K237" s="72">
        <f t="shared" si="9"/>
        <v>1160094450</v>
      </c>
      <c r="L237" s="182">
        <f t="shared" si="10"/>
        <v>5949202.307692308</v>
      </c>
      <c r="M237" s="189">
        <f>IFERROR(H237/$Q$51,"-")</f>
        <v>5.3074222258512292E-3</v>
      </c>
    </row>
    <row r="238" spans="2:13" ht="28.9" customHeight="1">
      <c r="B238" s="344"/>
      <c r="C238" s="337"/>
      <c r="D238" s="350"/>
      <c r="E238" s="80" t="str">
        <f>'高額レセ疾病傾向(患者一人当たり医療費順)'!$C$10</f>
        <v>0904</v>
      </c>
      <c r="F238" s="231" t="str">
        <f>'高額レセ疾病傾向(患者一人当たり医療費順)'!$D$10</f>
        <v>くも膜下出血</v>
      </c>
      <c r="G238" s="231" t="s">
        <v>416</v>
      </c>
      <c r="H238" s="81">
        <v>15</v>
      </c>
      <c r="I238" s="82">
        <v>101808280</v>
      </c>
      <c r="J238" s="83">
        <v>2828650</v>
      </c>
      <c r="K238" s="72">
        <f>SUM(I238:J238)</f>
        <v>104636930</v>
      </c>
      <c r="L238" s="182">
        <f t="shared" si="10"/>
        <v>6975795.333333333</v>
      </c>
      <c r="M238" s="189">
        <f>IFERROR(H238/$Q$51,"-")</f>
        <v>4.0826324814240221E-4</v>
      </c>
    </row>
    <row r="239" spans="2:13" ht="28.9" customHeight="1" thickBot="1">
      <c r="B239" s="345"/>
      <c r="C239" s="339"/>
      <c r="D239" s="351"/>
      <c r="E239" s="84" t="str">
        <f>'高額レセ疾病傾向(患者一人当たり医療費順)'!$C$11</f>
        <v>0209</v>
      </c>
      <c r="F239" s="232" t="str">
        <f>'高額レセ疾病傾向(患者一人当たり医療費順)'!$D$11</f>
        <v>白血病</v>
      </c>
      <c r="G239" s="231" t="s">
        <v>508</v>
      </c>
      <c r="H239" s="81">
        <v>12</v>
      </c>
      <c r="I239" s="82">
        <v>36925510</v>
      </c>
      <c r="J239" s="83">
        <v>21380930</v>
      </c>
      <c r="K239" s="72">
        <f>SUM(I239:J239)</f>
        <v>58306440</v>
      </c>
      <c r="L239" s="182">
        <f t="shared" si="10"/>
        <v>4858870</v>
      </c>
      <c r="M239" s="189">
        <f>IFERROR(H239/$Q$51,"-")</f>
        <v>3.2661059851392176E-4</v>
      </c>
    </row>
    <row r="240" spans="2:13" ht="28.9" customHeight="1">
      <c r="B240" s="343">
        <v>48</v>
      </c>
      <c r="C240" s="356" t="s">
        <v>27</v>
      </c>
      <c r="D240" s="349">
        <f>Q52</f>
        <v>19692</v>
      </c>
      <c r="E240" s="88" t="str">
        <f>'高額レセ疾病傾向(患者一人当たり医療費順)'!$C$7</f>
        <v>0802</v>
      </c>
      <c r="F240" s="230" t="str">
        <f>'高額レセ疾病傾向(患者一人当たり医療費順)'!$D$7</f>
        <v>その他の外耳疾患</v>
      </c>
      <c r="G240" s="230" t="s">
        <v>709</v>
      </c>
      <c r="H240" s="138" t="s">
        <v>709</v>
      </c>
      <c r="I240" s="139" t="s">
        <v>709</v>
      </c>
      <c r="J240" s="140" t="s">
        <v>709</v>
      </c>
      <c r="K240" s="71" t="s">
        <v>709</v>
      </c>
      <c r="L240" s="181" t="str">
        <f t="shared" si="10"/>
        <v>-</v>
      </c>
      <c r="M240" s="188" t="str">
        <f>IFERROR(H240/$Q$52,"-")</f>
        <v>-</v>
      </c>
    </row>
    <row r="241" spans="2:13" ht="28.9" customHeight="1">
      <c r="B241" s="344"/>
      <c r="C241" s="337"/>
      <c r="D241" s="350"/>
      <c r="E241" s="80" t="str">
        <f>'高額レセ疾病傾向(患者一人当たり医療費順)'!$C$8</f>
        <v>0506</v>
      </c>
      <c r="F241" s="231" t="str">
        <f>'高額レセ疾病傾向(患者一人当たり医療費順)'!$D$8</f>
        <v>知的障害&lt;精神遅滞&gt;</v>
      </c>
      <c r="G241" s="231" t="s">
        <v>709</v>
      </c>
      <c r="H241" s="81" t="s">
        <v>709</v>
      </c>
      <c r="I241" s="82" t="s">
        <v>709</v>
      </c>
      <c r="J241" s="83" t="s">
        <v>709</v>
      </c>
      <c r="K241" s="72" t="s">
        <v>709</v>
      </c>
      <c r="L241" s="182" t="str">
        <f t="shared" si="10"/>
        <v>-</v>
      </c>
      <c r="M241" s="189" t="str">
        <f>IFERROR(H241/$Q$52,"-")</f>
        <v>-</v>
      </c>
    </row>
    <row r="242" spans="2:13" ht="28.9" customHeight="1">
      <c r="B242" s="344"/>
      <c r="C242" s="337"/>
      <c r="D242" s="350"/>
      <c r="E242" s="80" t="str">
        <f>'高額レセ疾病傾向(患者一人当たり医療費順)'!$C$9</f>
        <v>1402</v>
      </c>
      <c r="F242" s="231" t="str">
        <f>'高額レセ疾病傾向(患者一人当たり医療費順)'!$D$9</f>
        <v>腎不全</v>
      </c>
      <c r="G242" s="231" t="s">
        <v>419</v>
      </c>
      <c r="H242" s="81">
        <v>97</v>
      </c>
      <c r="I242" s="82">
        <v>277866980</v>
      </c>
      <c r="J242" s="83">
        <v>316241380</v>
      </c>
      <c r="K242" s="72">
        <f t="shared" si="9"/>
        <v>594108360</v>
      </c>
      <c r="L242" s="182">
        <f t="shared" si="10"/>
        <v>6124828.4536082475</v>
      </c>
      <c r="M242" s="189">
        <f>IFERROR(H242/$Q$52,"-")</f>
        <v>4.9258582165346331E-3</v>
      </c>
    </row>
    <row r="243" spans="2:13" ht="42" customHeight="1">
      <c r="B243" s="344"/>
      <c r="C243" s="337"/>
      <c r="D243" s="350"/>
      <c r="E243" s="80" t="str">
        <f>'高額レセ疾病傾向(患者一人当たり医療費順)'!$C$10</f>
        <v>0904</v>
      </c>
      <c r="F243" s="231" t="str">
        <f>'高額レセ疾病傾向(患者一人当たり医療費順)'!$D$10</f>
        <v>くも膜下出血</v>
      </c>
      <c r="G243" s="231" t="s">
        <v>509</v>
      </c>
      <c r="H243" s="81">
        <v>7</v>
      </c>
      <c r="I243" s="82">
        <v>33210550</v>
      </c>
      <c r="J243" s="83">
        <v>653690</v>
      </c>
      <c r="K243" s="72">
        <f t="shared" si="9"/>
        <v>33864240</v>
      </c>
      <c r="L243" s="182">
        <f t="shared" si="10"/>
        <v>4837748.5714285718</v>
      </c>
      <c r="M243" s="189">
        <f>IFERROR(H243/$Q$52,"-")</f>
        <v>3.5547430428600448E-4</v>
      </c>
    </row>
    <row r="244" spans="2:13" ht="42" customHeight="1" thickBot="1">
      <c r="B244" s="345"/>
      <c r="C244" s="339"/>
      <c r="D244" s="351"/>
      <c r="E244" s="84" t="str">
        <f>'高額レセ疾病傾向(患者一人当たり医療費順)'!$C$11</f>
        <v>0209</v>
      </c>
      <c r="F244" s="232" t="str">
        <f>'高額レセ疾病傾向(患者一人当たり医療費順)'!$D$11</f>
        <v>白血病</v>
      </c>
      <c r="G244" s="232" t="s">
        <v>510</v>
      </c>
      <c r="H244" s="85">
        <v>11</v>
      </c>
      <c r="I244" s="86">
        <v>37365530</v>
      </c>
      <c r="J244" s="87">
        <v>26119720</v>
      </c>
      <c r="K244" s="73">
        <f>SUM(I244:J244)</f>
        <v>63485250</v>
      </c>
      <c r="L244" s="183">
        <f t="shared" si="10"/>
        <v>5771386.3636363633</v>
      </c>
      <c r="M244" s="190">
        <f>IFERROR(H244/$Q$52,"-")</f>
        <v>5.5860247816372135E-4</v>
      </c>
    </row>
    <row r="245" spans="2:13" ht="28.9" customHeight="1">
      <c r="B245" s="343">
        <v>49</v>
      </c>
      <c r="C245" s="356" t="s">
        <v>28</v>
      </c>
      <c r="D245" s="349">
        <f>Q53</f>
        <v>20040</v>
      </c>
      <c r="E245" s="88" t="str">
        <f>'高額レセ疾病傾向(患者一人当たり医療費順)'!$C$7</f>
        <v>0802</v>
      </c>
      <c r="F245" s="230" t="str">
        <f>'高額レセ疾病傾向(患者一人当たり医療費順)'!$D$7</f>
        <v>その他の外耳疾患</v>
      </c>
      <c r="G245" s="230" t="s">
        <v>709</v>
      </c>
      <c r="H245" s="138" t="s">
        <v>709</v>
      </c>
      <c r="I245" s="139" t="s">
        <v>709</v>
      </c>
      <c r="J245" s="140" t="s">
        <v>709</v>
      </c>
      <c r="K245" s="71" t="s">
        <v>709</v>
      </c>
      <c r="L245" s="181" t="str">
        <f t="shared" si="10"/>
        <v>-</v>
      </c>
      <c r="M245" s="188" t="str">
        <f>IFERROR(H245/$Q$53,"-")</f>
        <v>-</v>
      </c>
    </row>
    <row r="246" spans="2:13" ht="28.9" customHeight="1">
      <c r="B246" s="344"/>
      <c r="C246" s="337"/>
      <c r="D246" s="350"/>
      <c r="E246" s="80" t="str">
        <f>'高額レセ疾病傾向(患者一人当たり医療費順)'!$C$8</f>
        <v>0506</v>
      </c>
      <c r="F246" s="231" t="str">
        <f>'高額レセ疾病傾向(患者一人当たり医療費順)'!$D$8</f>
        <v>知的障害&lt;精神遅滞&gt;</v>
      </c>
      <c r="G246" s="231" t="s">
        <v>709</v>
      </c>
      <c r="H246" s="81" t="s">
        <v>709</v>
      </c>
      <c r="I246" s="82" t="s">
        <v>709</v>
      </c>
      <c r="J246" s="83" t="s">
        <v>709</v>
      </c>
      <c r="K246" s="72" t="s">
        <v>709</v>
      </c>
      <c r="L246" s="182" t="str">
        <f t="shared" si="10"/>
        <v>-</v>
      </c>
      <c r="M246" s="189" t="str">
        <f>IFERROR(H246/$Q$53,"-")</f>
        <v>-</v>
      </c>
    </row>
    <row r="247" spans="2:13" ht="28.9" customHeight="1">
      <c r="B247" s="344"/>
      <c r="C247" s="337"/>
      <c r="D247" s="350"/>
      <c r="E247" s="80" t="str">
        <f>'高額レセ疾病傾向(患者一人当たり医療費順)'!$C$9</f>
        <v>1402</v>
      </c>
      <c r="F247" s="231" t="str">
        <f>'高額レセ疾病傾向(患者一人当たり医療費順)'!$D$9</f>
        <v>腎不全</v>
      </c>
      <c r="G247" s="231" t="s">
        <v>449</v>
      </c>
      <c r="H247" s="81">
        <v>106</v>
      </c>
      <c r="I247" s="82">
        <v>318944830</v>
      </c>
      <c r="J247" s="83">
        <v>293667090</v>
      </c>
      <c r="K247" s="72">
        <f t="shared" si="9"/>
        <v>612611920</v>
      </c>
      <c r="L247" s="182">
        <f t="shared" si="10"/>
        <v>5779357.7358490564</v>
      </c>
      <c r="M247" s="189">
        <f>IFERROR(H247/$Q$53,"-")</f>
        <v>5.2894211576846309E-3</v>
      </c>
    </row>
    <row r="248" spans="2:13" ht="28.9" customHeight="1">
      <c r="B248" s="344"/>
      <c r="C248" s="337"/>
      <c r="D248" s="350"/>
      <c r="E248" s="80" t="str">
        <f>'高額レセ疾病傾向(患者一人当たり医療費順)'!$C$10</f>
        <v>0904</v>
      </c>
      <c r="F248" s="231" t="str">
        <f>'高額レセ疾病傾向(患者一人当たり医療費順)'!$D$10</f>
        <v>くも膜下出血</v>
      </c>
      <c r="G248" s="231" t="s">
        <v>475</v>
      </c>
      <c r="H248" s="81">
        <v>14</v>
      </c>
      <c r="I248" s="82">
        <v>81966900</v>
      </c>
      <c r="J248" s="83">
        <v>2744140</v>
      </c>
      <c r="K248" s="72">
        <f t="shared" si="9"/>
        <v>84711040</v>
      </c>
      <c r="L248" s="182">
        <f t="shared" si="10"/>
        <v>6050788.5714285718</v>
      </c>
      <c r="M248" s="189">
        <f>IFERROR(H248/$Q$53,"-")</f>
        <v>6.9860279441117767E-4</v>
      </c>
    </row>
    <row r="249" spans="2:13" ht="28.9" customHeight="1" thickBot="1">
      <c r="B249" s="345"/>
      <c r="C249" s="339"/>
      <c r="D249" s="351"/>
      <c r="E249" s="84" t="str">
        <f>'高額レセ疾病傾向(患者一人当たり医療費順)'!$C$11</f>
        <v>0209</v>
      </c>
      <c r="F249" s="232" t="str">
        <f>'高額レセ疾病傾向(患者一人当たり医療費順)'!$D$11</f>
        <v>白血病</v>
      </c>
      <c r="G249" s="231" t="s">
        <v>304</v>
      </c>
      <c r="H249" s="81">
        <v>3</v>
      </c>
      <c r="I249" s="82">
        <v>7911760</v>
      </c>
      <c r="J249" s="83">
        <v>1057810</v>
      </c>
      <c r="K249" s="72">
        <f>SUM(I249:J249)</f>
        <v>8969570</v>
      </c>
      <c r="L249" s="182">
        <f t="shared" si="10"/>
        <v>2989856.6666666665</v>
      </c>
      <c r="M249" s="189">
        <f>IFERROR(H249/$Q$53,"-")</f>
        <v>1.4970059880239521E-4</v>
      </c>
    </row>
    <row r="250" spans="2:13" ht="28.9" customHeight="1">
      <c r="B250" s="343">
        <v>50</v>
      </c>
      <c r="C250" s="356" t="s">
        <v>17</v>
      </c>
      <c r="D250" s="349">
        <f>Q54</f>
        <v>17774</v>
      </c>
      <c r="E250" s="88" t="str">
        <f>'高額レセ疾病傾向(患者一人当たり医療費順)'!$C$7</f>
        <v>0802</v>
      </c>
      <c r="F250" s="230" t="str">
        <f>'高額レセ疾病傾向(患者一人当たり医療費順)'!$D$7</f>
        <v>その他の外耳疾患</v>
      </c>
      <c r="G250" s="230" t="s">
        <v>709</v>
      </c>
      <c r="H250" s="138" t="s">
        <v>709</v>
      </c>
      <c r="I250" s="139" t="s">
        <v>709</v>
      </c>
      <c r="J250" s="140" t="s">
        <v>709</v>
      </c>
      <c r="K250" s="71" t="s">
        <v>709</v>
      </c>
      <c r="L250" s="181" t="str">
        <f t="shared" si="10"/>
        <v>-</v>
      </c>
      <c r="M250" s="188" t="str">
        <f>IFERROR(H250/$Q$54,"-")</f>
        <v>-</v>
      </c>
    </row>
    <row r="251" spans="2:13" ht="28.9" customHeight="1">
      <c r="B251" s="344"/>
      <c r="C251" s="337"/>
      <c r="D251" s="350"/>
      <c r="E251" s="80" t="str">
        <f>'高額レセ疾病傾向(患者一人当たり医療費順)'!$C$8</f>
        <v>0506</v>
      </c>
      <c r="F251" s="231" t="str">
        <f>'高額レセ疾病傾向(患者一人当たり医療費順)'!$D$8</f>
        <v>知的障害&lt;精神遅滞&gt;</v>
      </c>
      <c r="G251" s="231" t="s">
        <v>709</v>
      </c>
      <c r="H251" s="81" t="s">
        <v>709</v>
      </c>
      <c r="I251" s="82" t="s">
        <v>709</v>
      </c>
      <c r="J251" s="83" t="s">
        <v>709</v>
      </c>
      <c r="K251" s="72" t="s">
        <v>709</v>
      </c>
      <c r="L251" s="184" t="str">
        <f t="shared" si="10"/>
        <v>-</v>
      </c>
      <c r="M251" s="191" t="str">
        <f>IFERROR(H251/$Q$54,"-")</f>
        <v>-</v>
      </c>
    </row>
    <row r="252" spans="2:13" ht="28.9" customHeight="1">
      <c r="B252" s="344"/>
      <c r="C252" s="337"/>
      <c r="D252" s="350"/>
      <c r="E252" s="80" t="str">
        <f>'高額レセ疾病傾向(患者一人当たり医療費順)'!$C$9</f>
        <v>1402</v>
      </c>
      <c r="F252" s="231" t="str">
        <f>'高額レセ疾病傾向(患者一人当たり医療費順)'!$D$9</f>
        <v>腎不全</v>
      </c>
      <c r="G252" s="231" t="s">
        <v>413</v>
      </c>
      <c r="H252" s="81">
        <v>99</v>
      </c>
      <c r="I252" s="82">
        <v>323525780</v>
      </c>
      <c r="J252" s="83">
        <v>276385340</v>
      </c>
      <c r="K252" s="72">
        <f>SUM(I252:J252)</f>
        <v>599911120</v>
      </c>
      <c r="L252" s="182">
        <f t="shared" si="10"/>
        <v>6059708.2828282826</v>
      </c>
      <c r="M252" s="189">
        <f>IFERROR(H252/$Q$54,"-")</f>
        <v>5.569933610892315E-3</v>
      </c>
    </row>
    <row r="253" spans="2:13" ht="28.9" customHeight="1">
      <c r="B253" s="344"/>
      <c r="C253" s="337"/>
      <c r="D253" s="350"/>
      <c r="E253" s="80" t="str">
        <f>'高額レセ疾病傾向(患者一人当たり医療費順)'!$C$10</f>
        <v>0904</v>
      </c>
      <c r="F253" s="231" t="str">
        <f>'高額レセ疾病傾向(患者一人当たり医療費順)'!$D$10</f>
        <v>くも膜下出血</v>
      </c>
      <c r="G253" s="231" t="s">
        <v>451</v>
      </c>
      <c r="H253" s="81">
        <v>12</v>
      </c>
      <c r="I253" s="82">
        <v>50444680</v>
      </c>
      <c r="J253" s="83">
        <v>1533280</v>
      </c>
      <c r="K253" s="72">
        <f>SUM(I253:J253)</f>
        <v>51977960</v>
      </c>
      <c r="L253" s="182">
        <f t="shared" si="10"/>
        <v>4331496.666666667</v>
      </c>
      <c r="M253" s="189">
        <f>IFERROR(H253/$Q$54,"-")</f>
        <v>6.7514346798694727E-4</v>
      </c>
    </row>
    <row r="254" spans="2:13" ht="28.9" customHeight="1" thickBot="1">
      <c r="B254" s="345"/>
      <c r="C254" s="339"/>
      <c r="D254" s="351"/>
      <c r="E254" s="84" t="str">
        <f>'高額レセ疾病傾向(患者一人当たり医療費順)'!$C$11</f>
        <v>0209</v>
      </c>
      <c r="F254" s="232" t="str">
        <f>'高額レセ疾病傾向(患者一人当たり医療費順)'!$D$11</f>
        <v>白血病</v>
      </c>
      <c r="G254" s="232" t="s">
        <v>511</v>
      </c>
      <c r="H254" s="85">
        <v>7</v>
      </c>
      <c r="I254" s="86">
        <v>16901570</v>
      </c>
      <c r="J254" s="87">
        <v>26581340</v>
      </c>
      <c r="K254" s="73">
        <f>SUM(I254:J254)</f>
        <v>43482910</v>
      </c>
      <c r="L254" s="183">
        <f t="shared" si="10"/>
        <v>6211844.2857142854</v>
      </c>
      <c r="M254" s="190">
        <f>IFERROR(H254/$Q$54,"-")</f>
        <v>3.9383368965905253E-4</v>
      </c>
    </row>
    <row r="255" spans="2:13" ht="28.9" customHeight="1">
      <c r="B255" s="343">
        <v>51</v>
      </c>
      <c r="C255" s="356" t="s">
        <v>49</v>
      </c>
      <c r="D255" s="349">
        <f>Q55</f>
        <v>23492</v>
      </c>
      <c r="E255" s="88" t="str">
        <f>'高額レセ疾病傾向(患者一人当たり医療費順)'!$C$7</f>
        <v>0802</v>
      </c>
      <c r="F255" s="230" t="str">
        <f>'高額レセ疾病傾向(患者一人当たり医療費順)'!$D$7</f>
        <v>その他の外耳疾患</v>
      </c>
      <c r="G255" s="230" t="s">
        <v>709</v>
      </c>
      <c r="H255" s="138" t="s">
        <v>709</v>
      </c>
      <c r="I255" s="139" t="s">
        <v>709</v>
      </c>
      <c r="J255" s="140" t="s">
        <v>709</v>
      </c>
      <c r="K255" s="71" t="s">
        <v>709</v>
      </c>
      <c r="L255" s="181" t="str">
        <f t="shared" si="10"/>
        <v>-</v>
      </c>
      <c r="M255" s="188" t="str">
        <f>IFERROR(H255/$Q$55,"-")</f>
        <v>-</v>
      </c>
    </row>
    <row r="256" spans="2:13" ht="28.9" customHeight="1">
      <c r="B256" s="344"/>
      <c r="C256" s="337"/>
      <c r="D256" s="350"/>
      <c r="E256" s="80" t="str">
        <f>'高額レセ疾病傾向(患者一人当たり医療費順)'!$C$8</f>
        <v>0506</v>
      </c>
      <c r="F256" s="231" t="str">
        <f>'高額レセ疾病傾向(患者一人当たり医療費順)'!$D$8</f>
        <v>知的障害&lt;精神遅滞&gt;</v>
      </c>
      <c r="G256" s="231" t="s">
        <v>709</v>
      </c>
      <c r="H256" s="81" t="s">
        <v>709</v>
      </c>
      <c r="I256" s="82" t="s">
        <v>709</v>
      </c>
      <c r="J256" s="83" t="s">
        <v>709</v>
      </c>
      <c r="K256" s="72" t="s">
        <v>709</v>
      </c>
      <c r="L256" s="182" t="str">
        <f t="shared" si="10"/>
        <v>-</v>
      </c>
      <c r="M256" s="189" t="str">
        <f>IFERROR(H256/$Q$55,"-")</f>
        <v>-</v>
      </c>
    </row>
    <row r="257" spans="2:13" ht="28.9" customHeight="1">
      <c r="B257" s="344"/>
      <c r="C257" s="337"/>
      <c r="D257" s="350"/>
      <c r="E257" s="80" t="str">
        <f>'高額レセ疾病傾向(患者一人当たり医療費順)'!$C$9</f>
        <v>1402</v>
      </c>
      <c r="F257" s="231" t="str">
        <f>'高額レセ疾病傾向(患者一人当たり医療費順)'!$D$9</f>
        <v>腎不全</v>
      </c>
      <c r="G257" s="231" t="s">
        <v>413</v>
      </c>
      <c r="H257" s="81">
        <v>109</v>
      </c>
      <c r="I257" s="82">
        <v>373815360</v>
      </c>
      <c r="J257" s="83">
        <v>319609400</v>
      </c>
      <c r="K257" s="72">
        <f t="shared" si="9"/>
        <v>693424760</v>
      </c>
      <c r="L257" s="182">
        <f t="shared" si="10"/>
        <v>6361695.0458715595</v>
      </c>
      <c r="M257" s="189">
        <f>IFERROR(H257/$Q$55,"-")</f>
        <v>4.6398774050740678E-3</v>
      </c>
    </row>
    <row r="258" spans="2:13" ht="28.9" customHeight="1">
      <c r="B258" s="344"/>
      <c r="C258" s="337"/>
      <c r="D258" s="350"/>
      <c r="E258" s="80" t="str">
        <f>'高額レセ疾病傾向(患者一人当たり医療費順)'!$C$10</f>
        <v>0904</v>
      </c>
      <c r="F258" s="231" t="str">
        <f>'高額レセ疾病傾向(患者一人当たり医療費順)'!$D$10</f>
        <v>くも膜下出血</v>
      </c>
      <c r="G258" s="231" t="s">
        <v>475</v>
      </c>
      <c r="H258" s="81">
        <v>6</v>
      </c>
      <c r="I258" s="82">
        <v>26445430</v>
      </c>
      <c r="J258" s="83">
        <v>439440</v>
      </c>
      <c r="K258" s="72">
        <f>SUM(I258:J258)</f>
        <v>26884870</v>
      </c>
      <c r="L258" s="182">
        <f t="shared" si="10"/>
        <v>4480811.666666667</v>
      </c>
      <c r="M258" s="189">
        <f>IFERROR(H258/$Q$55,"-")</f>
        <v>2.5540609569215051E-4</v>
      </c>
    </row>
    <row r="259" spans="2:13" ht="28.9" customHeight="1" thickBot="1">
      <c r="B259" s="345"/>
      <c r="C259" s="339"/>
      <c r="D259" s="351"/>
      <c r="E259" s="84" t="str">
        <f>'高額レセ疾病傾向(患者一人当たり医療費順)'!$C$11</f>
        <v>0209</v>
      </c>
      <c r="F259" s="232" t="str">
        <f>'高額レセ疾病傾向(患者一人当たり医療費順)'!$D$11</f>
        <v>白血病</v>
      </c>
      <c r="G259" s="231" t="s">
        <v>512</v>
      </c>
      <c r="H259" s="81">
        <v>14</v>
      </c>
      <c r="I259" s="82">
        <v>41351550</v>
      </c>
      <c r="J259" s="83">
        <v>31937630</v>
      </c>
      <c r="K259" s="72">
        <f>SUM(I259:J259)</f>
        <v>73289180</v>
      </c>
      <c r="L259" s="182">
        <f t="shared" si="10"/>
        <v>5234941.4285714282</v>
      </c>
      <c r="M259" s="189">
        <f>IFERROR(H259/$Q$55,"-")</f>
        <v>5.9594755661501785E-4</v>
      </c>
    </row>
    <row r="260" spans="2:13" ht="28.9" customHeight="1">
      <c r="B260" s="343">
        <v>52</v>
      </c>
      <c r="C260" s="356" t="s">
        <v>5</v>
      </c>
      <c r="D260" s="349">
        <f>Q56</f>
        <v>19280</v>
      </c>
      <c r="E260" s="88" t="str">
        <f>'高額レセ疾病傾向(患者一人当たり医療費順)'!$C$7</f>
        <v>0802</v>
      </c>
      <c r="F260" s="230" t="str">
        <f>'高額レセ疾病傾向(患者一人当たり医療費順)'!$D$7</f>
        <v>その他の外耳疾患</v>
      </c>
      <c r="G260" s="230" t="s">
        <v>709</v>
      </c>
      <c r="H260" s="138" t="s">
        <v>709</v>
      </c>
      <c r="I260" s="139" t="s">
        <v>709</v>
      </c>
      <c r="J260" s="140" t="s">
        <v>709</v>
      </c>
      <c r="K260" s="71" t="s">
        <v>709</v>
      </c>
      <c r="L260" s="181" t="str">
        <f t="shared" si="10"/>
        <v>-</v>
      </c>
      <c r="M260" s="188" t="str">
        <f>IFERROR(H260/$Q$56,"-")</f>
        <v>-</v>
      </c>
    </row>
    <row r="261" spans="2:13" ht="28.9" customHeight="1">
      <c r="B261" s="344"/>
      <c r="C261" s="337"/>
      <c r="D261" s="350"/>
      <c r="E261" s="80" t="str">
        <f>'高額レセ疾病傾向(患者一人当たり医療費順)'!$C$8</f>
        <v>0506</v>
      </c>
      <c r="F261" s="231" t="str">
        <f>'高額レセ疾病傾向(患者一人当たり医療費順)'!$D$8</f>
        <v>知的障害&lt;精神遅滞&gt;</v>
      </c>
      <c r="G261" s="231" t="s">
        <v>709</v>
      </c>
      <c r="H261" s="81" t="s">
        <v>709</v>
      </c>
      <c r="I261" s="82" t="s">
        <v>709</v>
      </c>
      <c r="J261" s="83" t="s">
        <v>709</v>
      </c>
      <c r="K261" s="72" t="s">
        <v>709</v>
      </c>
      <c r="L261" s="182" t="str">
        <f t="shared" si="10"/>
        <v>-</v>
      </c>
      <c r="M261" s="189" t="str">
        <f>IFERROR(H261/$Q$56,"-")</f>
        <v>-</v>
      </c>
    </row>
    <row r="262" spans="2:13" ht="28.9" customHeight="1">
      <c r="B262" s="344"/>
      <c r="C262" s="337"/>
      <c r="D262" s="350"/>
      <c r="E262" s="80" t="str">
        <f>'高額レセ疾病傾向(患者一人当たり医療費順)'!$C$9</f>
        <v>1402</v>
      </c>
      <c r="F262" s="231" t="str">
        <f>'高額レセ疾病傾向(患者一人当たり医療費順)'!$D$9</f>
        <v>腎不全</v>
      </c>
      <c r="G262" s="231" t="s">
        <v>413</v>
      </c>
      <c r="H262" s="81">
        <v>84</v>
      </c>
      <c r="I262" s="82">
        <v>276251170</v>
      </c>
      <c r="J262" s="83">
        <v>258978650</v>
      </c>
      <c r="K262" s="72">
        <f t="shared" si="9"/>
        <v>535229820</v>
      </c>
      <c r="L262" s="182">
        <f t="shared" si="10"/>
        <v>6371783.5714285718</v>
      </c>
      <c r="M262" s="189">
        <f>IFERROR(H262/$Q$56,"-")</f>
        <v>4.3568464730290458E-3</v>
      </c>
    </row>
    <row r="263" spans="2:13" ht="28.9" customHeight="1">
      <c r="B263" s="344"/>
      <c r="C263" s="337"/>
      <c r="D263" s="350"/>
      <c r="E263" s="80" t="str">
        <f>'高額レセ疾病傾向(患者一人当たり医療費順)'!$C$10</f>
        <v>0904</v>
      </c>
      <c r="F263" s="231" t="str">
        <f>'高額レセ疾病傾向(患者一人当たり医療費順)'!$D$10</f>
        <v>くも膜下出血</v>
      </c>
      <c r="G263" s="231" t="s">
        <v>414</v>
      </c>
      <c r="H263" s="81">
        <v>5</v>
      </c>
      <c r="I263" s="82">
        <v>29017190</v>
      </c>
      <c r="J263" s="83">
        <v>513320</v>
      </c>
      <c r="K263" s="72">
        <f>SUM(I263:J263)</f>
        <v>29530510</v>
      </c>
      <c r="L263" s="182">
        <f t="shared" si="10"/>
        <v>5906102</v>
      </c>
      <c r="M263" s="189">
        <f>IFERROR(H263/$Q$56,"-")</f>
        <v>2.5933609958506224E-4</v>
      </c>
    </row>
    <row r="264" spans="2:13" ht="28.9" customHeight="1" thickBot="1">
      <c r="B264" s="345"/>
      <c r="C264" s="339"/>
      <c r="D264" s="351"/>
      <c r="E264" s="84" t="str">
        <f>'高額レセ疾病傾向(患者一人当たり医療費順)'!$C$11</f>
        <v>0209</v>
      </c>
      <c r="F264" s="232" t="str">
        <f>'高額レセ疾病傾向(患者一人当たり医療費順)'!$D$11</f>
        <v>白血病</v>
      </c>
      <c r="G264" s="231" t="s">
        <v>513</v>
      </c>
      <c r="H264" s="81">
        <v>5</v>
      </c>
      <c r="I264" s="82">
        <v>8936130</v>
      </c>
      <c r="J264" s="83">
        <v>15025480</v>
      </c>
      <c r="K264" s="72">
        <f>SUM(I264:J264)</f>
        <v>23961610</v>
      </c>
      <c r="L264" s="182">
        <f t="shared" si="10"/>
        <v>4792322</v>
      </c>
      <c r="M264" s="189">
        <f>IFERROR(H264/$Q$56,"-")</f>
        <v>2.5933609958506224E-4</v>
      </c>
    </row>
    <row r="265" spans="2:13" ht="28.9" customHeight="1">
      <c r="B265" s="343">
        <v>53</v>
      </c>
      <c r="C265" s="356" t="s">
        <v>23</v>
      </c>
      <c r="D265" s="349">
        <f>Q57</f>
        <v>10926</v>
      </c>
      <c r="E265" s="88" t="str">
        <f>'高額レセ疾病傾向(患者一人当たり医療費順)'!$C$7</f>
        <v>0802</v>
      </c>
      <c r="F265" s="230" t="str">
        <f>'高額レセ疾病傾向(患者一人当たり医療費順)'!$D$7</f>
        <v>その他の外耳疾患</v>
      </c>
      <c r="G265" s="230" t="s">
        <v>709</v>
      </c>
      <c r="H265" s="138" t="s">
        <v>709</v>
      </c>
      <c r="I265" s="139" t="s">
        <v>709</v>
      </c>
      <c r="J265" s="140" t="s">
        <v>709</v>
      </c>
      <c r="K265" s="71" t="s">
        <v>709</v>
      </c>
      <c r="L265" s="181" t="str">
        <f t="shared" si="10"/>
        <v>-</v>
      </c>
      <c r="M265" s="188" t="str">
        <f>IFERROR(H265/$Q$57,"-")</f>
        <v>-</v>
      </c>
    </row>
    <row r="266" spans="2:13" ht="28.9" customHeight="1">
      <c r="B266" s="344"/>
      <c r="C266" s="337"/>
      <c r="D266" s="350"/>
      <c r="E266" s="80" t="str">
        <f>'高額レセ疾病傾向(患者一人当たり医療費順)'!$C$8</f>
        <v>0506</v>
      </c>
      <c r="F266" s="231" t="str">
        <f>'高額レセ疾病傾向(患者一人当たり医療費順)'!$D$8</f>
        <v>知的障害&lt;精神遅滞&gt;</v>
      </c>
      <c r="G266" s="231" t="s">
        <v>709</v>
      </c>
      <c r="H266" s="81" t="s">
        <v>709</v>
      </c>
      <c r="I266" s="82" t="s">
        <v>709</v>
      </c>
      <c r="J266" s="83" t="s">
        <v>709</v>
      </c>
      <c r="K266" s="72" t="s">
        <v>709</v>
      </c>
      <c r="L266" s="182" t="str">
        <f t="shared" ref="L266:L329" si="11">IFERROR(K266/H266,"-")</f>
        <v>-</v>
      </c>
      <c r="M266" s="189" t="str">
        <f>IFERROR(H266/$Q$57,"-")</f>
        <v>-</v>
      </c>
    </row>
    <row r="267" spans="2:13" ht="28.9" customHeight="1">
      <c r="B267" s="344"/>
      <c r="C267" s="337"/>
      <c r="D267" s="350"/>
      <c r="E267" s="80" t="str">
        <f>'高額レセ疾病傾向(患者一人当たり医療費順)'!$C$9</f>
        <v>1402</v>
      </c>
      <c r="F267" s="231" t="str">
        <f>'高額レセ疾病傾向(患者一人当たり医療費順)'!$D$9</f>
        <v>腎不全</v>
      </c>
      <c r="G267" s="231" t="s">
        <v>413</v>
      </c>
      <c r="H267" s="81">
        <v>42</v>
      </c>
      <c r="I267" s="82">
        <v>141635570</v>
      </c>
      <c r="J267" s="83">
        <v>138682140</v>
      </c>
      <c r="K267" s="72">
        <f t="shared" ref="K267:K327" si="12">SUM(I267:J267)</f>
        <v>280317710</v>
      </c>
      <c r="L267" s="182">
        <f t="shared" si="11"/>
        <v>6674231.1904761903</v>
      </c>
      <c r="M267" s="189">
        <f>IFERROR(H267/$Q$57,"-")</f>
        <v>3.8440417353102691E-3</v>
      </c>
    </row>
    <row r="268" spans="2:13" ht="28.9" customHeight="1">
      <c r="B268" s="344"/>
      <c r="C268" s="337"/>
      <c r="D268" s="350"/>
      <c r="E268" s="80" t="str">
        <f>'高額レセ疾病傾向(患者一人当たり医療費順)'!$C$10</f>
        <v>0904</v>
      </c>
      <c r="F268" s="231" t="str">
        <f>'高額レセ疾病傾向(患者一人当たり医療費順)'!$D$10</f>
        <v>くも膜下出血</v>
      </c>
      <c r="G268" s="231" t="s">
        <v>709</v>
      </c>
      <c r="H268" s="81" t="s">
        <v>709</v>
      </c>
      <c r="I268" s="82" t="s">
        <v>709</v>
      </c>
      <c r="J268" s="83" t="s">
        <v>709</v>
      </c>
      <c r="K268" s="72" t="s">
        <v>709</v>
      </c>
      <c r="L268" s="182" t="str">
        <f t="shared" si="11"/>
        <v>-</v>
      </c>
      <c r="M268" s="189" t="str">
        <f>IFERROR(H268/$Q$57,"-")</f>
        <v>-</v>
      </c>
    </row>
    <row r="269" spans="2:13" ht="28.9" customHeight="1" thickBot="1">
      <c r="B269" s="345"/>
      <c r="C269" s="339"/>
      <c r="D269" s="351"/>
      <c r="E269" s="84" t="str">
        <f>'高額レセ疾病傾向(患者一人当たり医療費順)'!$C$11</f>
        <v>0209</v>
      </c>
      <c r="F269" s="232" t="str">
        <f>'高額レセ疾病傾向(患者一人当たり医療費順)'!$D$11</f>
        <v>白血病</v>
      </c>
      <c r="G269" s="231" t="s">
        <v>447</v>
      </c>
      <c r="H269" s="81">
        <v>6</v>
      </c>
      <c r="I269" s="82">
        <v>9055550</v>
      </c>
      <c r="J269" s="83">
        <v>25305170</v>
      </c>
      <c r="K269" s="72">
        <f>SUM(I269:J269)</f>
        <v>34360720</v>
      </c>
      <c r="L269" s="182">
        <f t="shared" si="11"/>
        <v>5726786.666666667</v>
      </c>
      <c r="M269" s="189">
        <f>IFERROR(H269/$Q$57,"-")</f>
        <v>5.4914881933003845E-4</v>
      </c>
    </row>
    <row r="270" spans="2:13" ht="28.9" customHeight="1">
      <c r="B270" s="343">
        <v>54</v>
      </c>
      <c r="C270" s="356" t="s">
        <v>29</v>
      </c>
      <c r="D270" s="349">
        <f>Q58</f>
        <v>18396</v>
      </c>
      <c r="E270" s="88" t="str">
        <f>'高額レセ疾病傾向(患者一人当たり医療費順)'!$C$7</f>
        <v>0802</v>
      </c>
      <c r="F270" s="230" t="str">
        <f>'高額レセ疾病傾向(患者一人当たり医療費順)'!$D$7</f>
        <v>その他の外耳疾患</v>
      </c>
      <c r="G270" s="230" t="s">
        <v>709</v>
      </c>
      <c r="H270" s="138" t="s">
        <v>709</v>
      </c>
      <c r="I270" s="139" t="s">
        <v>709</v>
      </c>
      <c r="J270" s="140" t="s">
        <v>709</v>
      </c>
      <c r="K270" s="71" t="s">
        <v>709</v>
      </c>
      <c r="L270" s="181" t="str">
        <f t="shared" si="11"/>
        <v>-</v>
      </c>
      <c r="M270" s="188" t="str">
        <f>IFERROR(H270/$Q$58,"-")</f>
        <v>-</v>
      </c>
    </row>
    <row r="271" spans="2:13" ht="28.9" customHeight="1">
      <c r="B271" s="344"/>
      <c r="C271" s="337"/>
      <c r="D271" s="350"/>
      <c r="E271" s="80" t="str">
        <f>'高額レセ疾病傾向(患者一人当たり医療費順)'!$C$8</f>
        <v>0506</v>
      </c>
      <c r="F271" s="231" t="str">
        <f>'高額レセ疾病傾向(患者一人当たり医療費順)'!$D$8</f>
        <v>知的障害&lt;精神遅滞&gt;</v>
      </c>
      <c r="G271" s="231" t="s">
        <v>709</v>
      </c>
      <c r="H271" s="81" t="s">
        <v>709</v>
      </c>
      <c r="I271" s="82" t="s">
        <v>709</v>
      </c>
      <c r="J271" s="83" t="s">
        <v>709</v>
      </c>
      <c r="K271" s="72" t="s">
        <v>709</v>
      </c>
      <c r="L271" s="182" t="str">
        <f t="shared" si="11"/>
        <v>-</v>
      </c>
      <c r="M271" s="189" t="str">
        <f>IFERROR(H271/$Q$58,"-")</f>
        <v>-</v>
      </c>
    </row>
    <row r="272" spans="2:13" ht="28.9" customHeight="1">
      <c r="B272" s="344"/>
      <c r="C272" s="337"/>
      <c r="D272" s="350"/>
      <c r="E272" s="80" t="str">
        <f>'高額レセ疾病傾向(患者一人当たり医療費順)'!$C$9</f>
        <v>1402</v>
      </c>
      <c r="F272" s="231" t="str">
        <f>'高額レセ疾病傾向(患者一人当たり医療費順)'!$D$9</f>
        <v>腎不全</v>
      </c>
      <c r="G272" s="231" t="s">
        <v>413</v>
      </c>
      <c r="H272" s="81">
        <v>79</v>
      </c>
      <c r="I272" s="82">
        <v>253148150</v>
      </c>
      <c r="J272" s="83">
        <v>220431290</v>
      </c>
      <c r="K272" s="72">
        <f>SUM(I272:J272)</f>
        <v>473579440</v>
      </c>
      <c r="L272" s="182">
        <f t="shared" si="11"/>
        <v>5994676.4556962028</v>
      </c>
      <c r="M272" s="189">
        <f>IFERROR(H272/$Q$58,"-")</f>
        <v>4.2944118286584038E-3</v>
      </c>
    </row>
    <row r="273" spans="2:13" ht="42" customHeight="1">
      <c r="B273" s="344"/>
      <c r="C273" s="337"/>
      <c r="D273" s="350"/>
      <c r="E273" s="80" t="str">
        <f>'高額レセ疾病傾向(患者一人当たり医療費順)'!$C$10</f>
        <v>0904</v>
      </c>
      <c r="F273" s="231" t="str">
        <f>'高額レセ疾病傾向(患者一人当たり医療費順)'!$D$10</f>
        <v>くも膜下出血</v>
      </c>
      <c r="G273" s="231" t="s">
        <v>514</v>
      </c>
      <c r="H273" s="81">
        <v>7</v>
      </c>
      <c r="I273" s="82">
        <v>50996250</v>
      </c>
      <c r="J273" s="83">
        <v>921790</v>
      </c>
      <c r="K273" s="72">
        <f>SUM(I273:J273)</f>
        <v>51918040</v>
      </c>
      <c r="L273" s="182">
        <f t="shared" si="11"/>
        <v>7416862.8571428573</v>
      </c>
      <c r="M273" s="189">
        <f>IFERROR(H273/$Q$58,"-")</f>
        <v>3.8051750380517502E-4</v>
      </c>
    </row>
    <row r="274" spans="2:13" ht="28.9" customHeight="1" thickBot="1">
      <c r="B274" s="345"/>
      <c r="C274" s="339"/>
      <c r="D274" s="351"/>
      <c r="E274" s="84" t="str">
        <f>'高額レセ疾病傾向(患者一人当たり医療費順)'!$C$11</f>
        <v>0209</v>
      </c>
      <c r="F274" s="232" t="str">
        <f>'高額レセ疾病傾向(患者一人当たり医療費順)'!$D$11</f>
        <v>白血病</v>
      </c>
      <c r="G274" s="232" t="s">
        <v>515</v>
      </c>
      <c r="H274" s="85">
        <v>11</v>
      </c>
      <c r="I274" s="86">
        <v>35269650</v>
      </c>
      <c r="J274" s="87">
        <v>11454770</v>
      </c>
      <c r="K274" s="73">
        <f>SUM(I274:J274)</f>
        <v>46724420</v>
      </c>
      <c r="L274" s="183">
        <f t="shared" si="11"/>
        <v>4247674.5454545459</v>
      </c>
      <c r="M274" s="190">
        <f>IFERROR(H274/$Q$58,"-")</f>
        <v>5.9795607740813217E-4</v>
      </c>
    </row>
    <row r="275" spans="2:13" ht="28.9" customHeight="1">
      <c r="B275" s="343">
        <v>55</v>
      </c>
      <c r="C275" s="356" t="s">
        <v>18</v>
      </c>
      <c r="D275" s="349">
        <f>Q59</f>
        <v>19190</v>
      </c>
      <c r="E275" s="88" t="str">
        <f>'高額レセ疾病傾向(患者一人当たり医療費順)'!$C$7</f>
        <v>0802</v>
      </c>
      <c r="F275" s="230" t="str">
        <f>'高額レセ疾病傾向(患者一人当たり医療費順)'!$D$7</f>
        <v>その他の外耳疾患</v>
      </c>
      <c r="G275" s="230" t="s">
        <v>709</v>
      </c>
      <c r="H275" s="138" t="s">
        <v>709</v>
      </c>
      <c r="I275" s="139" t="s">
        <v>709</v>
      </c>
      <c r="J275" s="140" t="s">
        <v>709</v>
      </c>
      <c r="K275" s="71" t="s">
        <v>709</v>
      </c>
      <c r="L275" s="181" t="str">
        <f t="shared" si="11"/>
        <v>-</v>
      </c>
      <c r="M275" s="188" t="str">
        <f>IFERROR(H275/$Q$59,"-")</f>
        <v>-</v>
      </c>
    </row>
    <row r="276" spans="2:13" ht="28.9" customHeight="1">
      <c r="B276" s="344"/>
      <c r="C276" s="337"/>
      <c r="D276" s="350"/>
      <c r="E276" s="80" t="str">
        <f>'高額レセ疾病傾向(患者一人当たり医療費順)'!$C$8</f>
        <v>0506</v>
      </c>
      <c r="F276" s="231" t="str">
        <f>'高額レセ疾病傾向(患者一人当たり医療費順)'!$D$8</f>
        <v>知的障害&lt;精神遅滞&gt;</v>
      </c>
      <c r="G276" s="231" t="s">
        <v>709</v>
      </c>
      <c r="H276" s="81" t="s">
        <v>709</v>
      </c>
      <c r="I276" s="82" t="s">
        <v>709</v>
      </c>
      <c r="J276" s="83" t="s">
        <v>709</v>
      </c>
      <c r="K276" s="72" t="s">
        <v>709</v>
      </c>
      <c r="L276" s="182" t="str">
        <f t="shared" si="11"/>
        <v>-</v>
      </c>
      <c r="M276" s="189" t="str">
        <f>IFERROR(H276/$Q$59,"-")</f>
        <v>-</v>
      </c>
    </row>
    <row r="277" spans="2:13" ht="28.9" customHeight="1">
      <c r="B277" s="344"/>
      <c r="C277" s="337"/>
      <c r="D277" s="350"/>
      <c r="E277" s="80" t="str">
        <f>'高額レセ疾病傾向(患者一人当たり医療費順)'!$C$9</f>
        <v>1402</v>
      </c>
      <c r="F277" s="231" t="str">
        <f>'高額レセ疾病傾向(患者一人当たり医療費順)'!$D$9</f>
        <v>腎不全</v>
      </c>
      <c r="G277" s="231" t="s">
        <v>413</v>
      </c>
      <c r="H277" s="81">
        <v>149</v>
      </c>
      <c r="I277" s="82">
        <v>389067710</v>
      </c>
      <c r="J277" s="83">
        <v>519137910</v>
      </c>
      <c r="K277" s="72">
        <f t="shared" si="12"/>
        <v>908205620</v>
      </c>
      <c r="L277" s="182">
        <f t="shared" si="11"/>
        <v>6095339.7315436238</v>
      </c>
      <c r="M277" s="189">
        <f>IFERROR(H277/$Q$59,"-")</f>
        <v>7.7644606565919752E-3</v>
      </c>
    </row>
    <row r="278" spans="2:13" ht="28.9" customHeight="1">
      <c r="B278" s="344"/>
      <c r="C278" s="337"/>
      <c r="D278" s="350"/>
      <c r="E278" s="80" t="str">
        <f>'高額レセ疾病傾向(患者一人当たり医療費順)'!$C$10</f>
        <v>0904</v>
      </c>
      <c r="F278" s="231" t="str">
        <f>'高額レセ疾病傾向(患者一人当たり医療費順)'!$D$10</f>
        <v>くも膜下出血</v>
      </c>
      <c r="G278" s="231" t="s">
        <v>451</v>
      </c>
      <c r="H278" s="81">
        <v>11</v>
      </c>
      <c r="I278" s="82">
        <v>61221830</v>
      </c>
      <c r="J278" s="83">
        <v>2239060</v>
      </c>
      <c r="K278" s="72">
        <f>SUM(I278:J278)</f>
        <v>63460890</v>
      </c>
      <c r="L278" s="182">
        <f t="shared" si="11"/>
        <v>5769171.8181818184</v>
      </c>
      <c r="M278" s="189">
        <f>IFERROR(H278/$Q$59,"-")</f>
        <v>5.7321521625846791E-4</v>
      </c>
    </row>
    <row r="279" spans="2:13" ht="28.9" customHeight="1" thickBot="1">
      <c r="B279" s="345"/>
      <c r="C279" s="339"/>
      <c r="D279" s="351"/>
      <c r="E279" s="84" t="str">
        <f>'高額レセ疾病傾向(患者一人当たり医療費順)'!$C$11</f>
        <v>0209</v>
      </c>
      <c r="F279" s="232" t="str">
        <f>'高額レセ疾病傾向(患者一人当たり医療費順)'!$D$11</f>
        <v>白血病</v>
      </c>
      <c r="G279" s="231" t="s">
        <v>436</v>
      </c>
      <c r="H279" s="81">
        <v>7</v>
      </c>
      <c r="I279" s="82">
        <v>27000650</v>
      </c>
      <c r="J279" s="83">
        <v>13124650</v>
      </c>
      <c r="K279" s="72">
        <f>SUM(I279:J279)</f>
        <v>40125300</v>
      </c>
      <c r="L279" s="182">
        <f t="shared" si="11"/>
        <v>5732185.7142857146</v>
      </c>
      <c r="M279" s="189">
        <f>IFERROR(H279/$Q$59,"-")</f>
        <v>3.6477331943720687E-4</v>
      </c>
    </row>
    <row r="280" spans="2:13" ht="28.9" customHeight="1">
      <c r="B280" s="343">
        <v>56</v>
      </c>
      <c r="C280" s="356" t="s">
        <v>11</v>
      </c>
      <c r="D280" s="349">
        <f>Q60</f>
        <v>11815</v>
      </c>
      <c r="E280" s="88" t="str">
        <f>'高額レセ疾病傾向(患者一人当たり医療費順)'!$C$7</f>
        <v>0802</v>
      </c>
      <c r="F280" s="230" t="str">
        <f>'高額レセ疾病傾向(患者一人当たり医療費順)'!$D$7</f>
        <v>その他の外耳疾患</v>
      </c>
      <c r="G280" s="230" t="s">
        <v>709</v>
      </c>
      <c r="H280" s="138" t="s">
        <v>709</v>
      </c>
      <c r="I280" s="139" t="s">
        <v>709</v>
      </c>
      <c r="J280" s="140" t="s">
        <v>709</v>
      </c>
      <c r="K280" s="71" t="s">
        <v>709</v>
      </c>
      <c r="L280" s="181" t="str">
        <f t="shared" si="11"/>
        <v>-</v>
      </c>
      <c r="M280" s="188" t="str">
        <f>IFERROR(H280/$Q$60,"-")</f>
        <v>-</v>
      </c>
    </row>
    <row r="281" spans="2:13" ht="28.9" customHeight="1">
      <c r="B281" s="344"/>
      <c r="C281" s="337"/>
      <c r="D281" s="350"/>
      <c r="E281" s="80" t="str">
        <f>'高額レセ疾病傾向(患者一人当たり医療費順)'!$C$8</f>
        <v>0506</v>
      </c>
      <c r="F281" s="231" t="str">
        <f>'高額レセ疾病傾向(患者一人当たり医療費順)'!$D$8</f>
        <v>知的障害&lt;精神遅滞&gt;</v>
      </c>
      <c r="G281" s="231" t="s">
        <v>709</v>
      </c>
      <c r="H281" s="81" t="s">
        <v>709</v>
      </c>
      <c r="I281" s="82" t="s">
        <v>709</v>
      </c>
      <c r="J281" s="83" t="s">
        <v>709</v>
      </c>
      <c r="K281" s="72" t="s">
        <v>709</v>
      </c>
      <c r="L281" s="182" t="str">
        <f t="shared" si="11"/>
        <v>-</v>
      </c>
      <c r="M281" s="189" t="str">
        <f>IFERROR(H281/$Q$60,"-")</f>
        <v>-</v>
      </c>
    </row>
    <row r="282" spans="2:13" ht="28.9" customHeight="1">
      <c r="B282" s="344"/>
      <c r="C282" s="337"/>
      <c r="D282" s="350"/>
      <c r="E282" s="80" t="str">
        <f>'高額レセ疾病傾向(患者一人当たり医療費順)'!$C$9</f>
        <v>1402</v>
      </c>
      <c r="F282" s="231" t="str">
        <f>'高額レセ疾病傾向(患者一人当たり医療費順)'!$D$9</f>
        <v>腎不全</v>
      </c>
      <c r="G282" s="231" t="s">
        <v>413</v>
      </c>
      <c r="H282" s="81">
        <v>64</v>
      </c>
      <c r="I282" s="82">
        <v>168725370</v>
      </c>
      <c r="J282" s="83">
        <v>200567740</v>
      </c>
      <c r="K282" s="72">
        <f t="shared" si="12"/>
        <v>369293110</v>
      </c>
      <c r="L282" s="182">
        <f t="shared" si="11"/>
        <v>5770204.84375</v>
      </c>
      <c r="M282" s="189">
        <f>IFERROR(H282/$Q$60,"-")</f>
        <v>5.4168429961912821E-3</v>
      </c>
    </row>
    <row r="283" spans="2:13" ht="42" customHeight="1">
      <c r="B283" s="344"/>
      <c r="C283" s="337"/>
      <c r="D283" s="350"/>
      <c r="E283" s="80" t="str">
        <f>'高額レセ疾病傾向(患者一人当たり医療費順)'!$C$10</f>
        <v>0904</v>
      </c>
      <c r="F283" s="231" t="str">
        <f>'高額レセ疾病傾向(患者一人当たり医療費順)'!$D$10</f>
        <v>くも膜下出血</v>
      </c>
      <c r="G283" s="231" t="s">
        <v>516</v>
      </c>
      <c r="H283" s="81">
        <v>4</v>
      </c>
      <c r="I283" s="82">
        <v>16719190</v>
      </c>
      <c r="J283" s="83">
        <v>635910</v>
      </c>
      <c r="K283" s="72">
        <f>SUM(I283:J283)</f>
        <v>17355100</v>
      </c>
      <c r="L283" s="182">
        <f t="shared" si="11"/>
        <v>4338775</v>
      </c>
      <c r="M283" s="189">
        <f>IFERROR(H283/$Q$60,"-")</f>
        <v>3.3855268726195513E-4</v>
      </c>
    </row>
    <row r="284" spans="2:13" ht="28.9" customHeight="1" thickBot="1">
      <c r="B284" s="345"/>
      <c r="C284" s="339"/>
      <c r="D284" s="351"/>
      <c r="E284" s="84" t="str">
        <f>'高額レセ疾病傾向(患者一人当たり医療費順)'!$C$11</f>
        <v>0209</v>
      </c>
      <c r="F284" s="232" t="str">
        <f>'高額レセ疾病傾向(患者一人当たり医療費順)'!$D$11</f>
        <v>白血病</v>
      </c>
      <c r="G284" s="231" t="s">
        <v>517</v>
      </c>
      <c r="H284" s="81">
        <v>6</v>
      </c>
      <c r="I284" s="82">
        <v>29440520</v>
      </c>
      <c r="J284" s="83">
        <v>11233250</v>
      </c>
      <c r="K284" s="72">
        <f>SUM(I284:J284)</f>
        <v>40673770</v>
      </c>
      <c r="L284" s="182">
        <f t="shared" si="11"/>
        <v>6778961.666666667</v>
      </c>
      <c r="M284" s="189">
        <f>IFERROR(H284/$Q$60,"-")</f>
        <v>5.0782903089293275E-4</v>
      </c>
    </row>
    <row r="285" spans="2:13" ht="28.9" customHeight="1">
      <c r="B285" s="343">
        <v>57</v>
      </c>
      <c r="C285" s="356" t="s">
        <v>50</v>
      </c>
      <c r="D285" s="349">
        <f>Q61</f>
        <v>8838</v>
      </c>
      <c r="E285" s="88" t="str">
        <f>'高額レセ疾病傾向(患者一人当たり医療費順)'!$C$7</f>
        <v>0802</v>
      </c>
      <c r="F285" s="230" t="str">
        <f>'高額レセ疾病傾向(患者一人当たり医療費順)'!$D$7</f>
        <v>その他の外耳疾患</v>
      </c>
      <c r="G285" s="230" t="s">
        <v>709</v>
      </c>
      <c r="H285" s="138" t="s">
        <v>709</v>
      </c>
      <c r="I285" s="139" t="s">
        <v>709</v>
      </c>
      <c r="J285" s="140" t="s">
        <v>709</v>
      </c>
      <c r="K285" s="71" t="s">
        <v>709</v>
      </c>
      <c r="L285" s="181" t="str">
        <f t="shared" si="11"/>
        <v>-</v>
      </c>
      <c r="M285" s="188" t="str">
        <f>IFERROR(H285/$Q$61,"-")</f>
        <v>-</v>
      </c>
    </row>
    <row r="286" spans="2:13" ht="28.9" customHeight="1">
      <c r="B286" s="344"/>
      <c r="C286" s="337"/>
      <c r="D286" s="350"/>
      <c r="E286" s="80" t="str">
        <f>'高額レセ疾病傾向(患者一人当たり医療費順)'!$C$8</f>
        <v>0506</v>
      </c>
      <c r="F286" s="231" t="str">
        <f>'高額レセ疾病傾向(患者一人当たり医療費順)'!$D$8</f>
        <v>知的障害&lt;精神遅滞&gt;</v>
      </c>
      <c r="G286" s="231" t="s">
        <v>286</v>
      </c>
      <c r="H286" s="81">
        <v>2</v>
      </c>
      <c r="I286" s="82">
        <v>12344770</v>
      </c>
      <c r="J286" s="83">
        <v>0</v>
      </c>
      <c r="K286" s="72">
        <f t="shared" si="12"/>
        <v>12344770</v>
      </c>
      <c r="L286" s="182">
        <f t="shared" si="11"/>
        <v>6172385</v>
      </c>
      <c r="M286" s="189">
        <f>IFERROR(H286/$Q$61,"-")</f>
        <v>2.2629554197782303E-4</v>
      </c>
    </row>
    <row r="287" spans="2:13" ht="28.9" customHeight="1">
      <c r="B287" s="344"/>
      <c r="C287" s="337"/>
      <c r="D287" s="350"/>
      <c r="E287" s="80" t="str">
        <f>'高額レセ疾病傾向(患者一人当たり医療費順)'!$C$9</f>
        <v>1402</v>
      </c>
      <c r="F287" s="231" t="str">
        <f>'高額レセ疾病傾向(患者一人当たり医療費順)'!$D$9</f>
        <v>腎不全</v>
      </c>
      <c r="G287" s="231" t="s">
        <v>413</v>
      </c>
      <c r="H287" s="81">
        <v>43</v>
      </c>
      <c r="I287" s="82">
        <v>171116580</v>
      </c>
      <c r="J287" s="83">
        <v>116000760</v>
      </c>
      <c r="K287" s="72">
        <f>SUM(I287:J287)</f>
        <v>287117340</v>
      </c>
      <c r="L287" s="182">
        <f t="shared" si="11"/>
        <v>6677147.4418604653</v>
      </c>
      <c r="M287" s="189">
        <f>IFERROR(H287/$Q$61,"-")</f>
        <v>4.8653541525231951E-3</v>
      </c>
    </row>
    <row r="288" spans="2:13" ht="28.9" customHeight="1">
      <c r="B288" s="344"/>
      <c r="C288" s="337"/>
      <c r="D288" s="350"/>
      <c r="E288" s="80" t="str">
        <f>'高額レセ疾病傾向(患者一人当たり医療費順)'!$C$10</f>
        <v>0904</v>
      </c>
      <c r="F288" s="231" t="str">
        <f>'高額レセ疾病傾向(患者一人当たり医療費順)'!$D$10</f>
        <v>くも膜下出血</v>
      </c>
      <c r="G288" s="231" t="s">
        <v>162</v>
      </c>
      <c r="H288" s="81">
        <v>1</v>
      </c>
      <c r="I288" s="82">
        <v>4533520</v>
      </c>
      <c r="J288" s="83">
        <v>188470</v>
      </c>
      <c r="K288" s="72">
        <f>SUM(I288:J288)</f>
        <v>4721990</v>
      </c>
      <c r="L288" s="182">
        <f t="shared" si="11"/>
        <v>4721990</v>
      </c>
      <c r="M288" s="189">
        <f>IFERROR(H288/$Q$61,"-")</f>
        <v>1.1314777098891151E-4</v>
      </c>
    </row>
    <row r="289" spans="2:13" ht="28.9" customHeight="1" thickBot="1">
      <c r="B289" s="345"/>
      <c r="C289" s="339"/>
      <c r="D289" s="351"/>
      <c r="E289" s="84" t="str">
        <f>'高額レセ疾病傾向(患者一人当たり医療費順)'!$C$11</f>
        <v>0209</v>
      </c>
      <c r="F289" s="232" t="str">
        <f>'高額レセ疾病傾向(患者一人当たり医療費順)'!$D$11</f>
        <v>白血病</v>
      </c>
      <c r="G289" s="231" t="s">
        <v>518</v>
      </c>
      <c r="H289" s="81">
        <v>5</v>
      </c>
      <c r="I289" s="82">
        <v>17687590</v>
      </c>
      <c r="J289" s="83">
        <v>10591240</v>
      </c>
      <c r="K289" s="72">
        <f>SUM(I289:J289)</f>
        <v>28278830</v>
      </c>
      <c r="L289" s="182">
        <f t="shared" si="11"/>
        <v>5655766</v>
      </c>
      <c r="M289" s="189">
        <f>IFERROR(H289/$Q$61,"-")</f>
        <v>5.6573885494455762E-4</v>
      </c>
    </row>
    <row r="290" spans="2:13" ht="28.9" customHeight="1">
      <c r="B290" s="343">
        <v>58</v>
      </c>
      <c r="C290" s="356" t="s">
        <v>30</v>
      </c>
      <c r="D290" s="349">
        <f>Q62</f>
        <v>10258</v>
      </c>
      <c r="E290" s="88" t="str">
        <f>'高額レセ疾病傾向(患者一人当たり医療費順)'!$C$7</f>
        <v>0802</v>
      </c>
      <c r="F290" s="230" t="str">
        <f>'高額レセ疾病傾向(患者一人当たり医療費順)'!$D$7</f>
        <v>その他の外耳疾患</v>
      </c>
      <c r="G290" s="230" t="s">
        <v>709</v>
      </c>
      <c r="H290" s="138" t="s">
        <v>709</v>
      </c>
      <c r="I290" s="139" t="s">
        <v>709</v>
      </c>
      <c r="J290" s="140" t="s">
        <v>709</v>
      </c>
      <c r="K290" s="71" t="s">
        <v>709</v>
      </c>
      <c r="L290" s="181" t="str">
        <f t="shared" si="11"/>
        <v>-</v>
      </c>
      <c r="M290" s="188" t="str">
        <f>IFERROR(H290/$Q$62,"-")</f>
        <v>-</v>
      </c>
    </row>
    <row r="291" spans="2:13" ht="28.9" customHeight="1">
      <c r="B291" s="344"/>
      <c r="C291" s="337"/>
      <c r="D291" s="350"/>
      <c r="E291" s="80" t="str">
        <f>'高額レセ疾病傾向(患者一人当たり医療費順)'!$C$8</f>
        <v>0506</v>
      </c>
      <c r="F291" s="231" t="str">
        <f>'高額レセ疾病傾向(患者一人当たり医療費順)'!$D$8</f>
        <v>知的障害&lt;精神遅滞&gt;</v>
      </c>
      <c r="G291" s="231" t="s">
        <v>709</v>
      </c>
      <c r="H291" s="81" t="s">
        <v>709</v>
      </c>
      <c r="I291" s="82" t="s">
        <v>709</v>
      </c>
      <c r="J291" s="83" t="s">
        <v>709</v>
      </c>
      <c r="K291" s="72" t="s">
        <v>709</v>
      </c>
      <c r="L291" s="182" t="str">
        <f t="shared" si="11"/>
        <v>-</v>
      </c>
      <c r="M291" s="189" t="str">
        <f>IFERROR(H291/$Q$62,"-")</f>
        <v>-</v>
      </c>
    </row>
    <row r="292" spans="2:13" ht="28.9" customHeight="1">
      <c r="B292" s="344"/>
      <c r="C292" s="337"/>
      <c r="D292" s="350"/>
      <c r="E292" s="80" t="str">
        <f>'高額レセ疾病傾向(患者一人当たり医療費順)'!$C$9</f>
        <v>1402</v>
      </c>
      <c r="F292" s="231" t="str">
        <f>'高額レセ疾病傾向(患者一人当たり医療費順)'!$D$9</f>
        <v>腎不全</v>
      </c>
      <c r="G292" s="231" t="s">
        <v>519</v>
      </c>
      <c r="H292" s="81">
        <v>41</v>
      </c>
      <c r="I292" s="82">
        <v>152129690</v>
      </c>
      <c r="J292" s="83">
        <v>89637880</v>
      </c>
      <c r="K292" s="72">
        <f t="shared" si="12"/>
        <v>241767570</v>
      </c>
      <c r="L292" s="182">
        <f t="shared" si="11"/>
        <v>5896770</v>
      </c>
      <c r="M292" s="189">
        <f>IFERROR(H292/$Q$62,"-")</f>
        <v>3.9968804835250537E-3</v>
      </c>
    </row>
    <row r="293" spans="2:13" ht="28.9" customHeight="1">
      <c r="B293" s="344"/>
      <c r="C293" s="337"/>
      <c r="D293" s="350"/>
      <c r="E293" s="80" t="str">
        <f>'高額レセ疾病傾向(患者一人当たり医療費順)'!$C$10</f>
        <v>0904</v>
      </c>
      <c r="F293" s="231" t="str">
        <f>'高額レセ疾病傾向(患者一人当たり医療費順)'!$D$10</f>
        <v>くも膜下出血</v>
      </c>
      <c r="G293" s="231" t="s">
        <v>520</v>
      </c>
      <c r="H293" s="81">
        <v>1</v>
      </c>
      <c r="I293" s="82">
        <v>7541340</v>
      </c>
      <c r="J293" s="83">
        <v>228220</v>
      </c>
      <c r="K293" s="72">
        <f>SUM(I293:J293)</f>
        <v>7769560</v>
      </c>
      <c r="L293" s="182">
        <f t="shared" si="11"/>
        <v>7769560</v>
      </c>
      <c r="M293" s="189">
        <f>IFERROR(H293/$Q$62,"-")</f>
        <v>9.7484889842074473E-5</v>
      </c>
    </row>
    <row r="294" spans="2:13" ht="28.9" customHeight="1" thickBot="1">
      <c r="B294" s="345"/>
      <c r="C294" s="339"/>
      <c r="D294" s="351"/>
      <c r="E294" s="84" t="str">
        <f>'高額レセ疾病傾向(患者一人当たり医療費順)'!$C$11</f>
        <v>0209</v>
      </c>
      <c r="F294" s="232" t="str">
        <f>'高額レセ疾病傾向(患者一人当たり医療費順)'!$D$11</f>
        <v>白血病</v>
      </c>
      <c r="G294" s="231" t="s">
        <v>447</v>
      </c>
      <c r="H294" s="81">
        <v>4</v>
      </c>
      <c r="I294" s="82">
        <v>3162080</v>
      </c>
      <c r="J294" s="83">
        <v>15434080</v>
      </c>
      <c r="K294" s="72">
        <f>SUM(I294:J294)</f>
        <v>18596160</v>
      </c>
      <c r="L294" s="182">
        <f t="shared" si="11"/>
        <v>4649040</v>
      </c>
      <c r="M294" s="189">
        <f>IFERROR(H294/$Q$62,"-")</f>
        <v>3.8993955936829789E-4</v>
      </c>
    </row>
    <row r="295" spans="2:13" ht="28.9" customHeight="1">
      <c r="B295" s="343">
        <v>59</v>
      </c>
      <c r="C295" s="356" t="s">
        <v>24</v>
      </c>
      <c r="D295" s="349">
        <f>Q63</f>
        <v>73515</v>
      </c>
      <c r="E295" s="88" t="str">
        <f>'高額レセ疾病傾向(患者一人当たり医療費順)'!$C$7</f>
        <v>0802</v>
      </c>
      <c r="F295" s="230" t="str">
        <f>'高額レセ疾病傾向(患者一人当たり医療費順)'!$D$7</f>
        <v>その他の外耳疾患</v>
      </c>
      <c r="G295" s="230" t="s">
        <v>709</v>
      </c>
      <c r="H295" s="138" t="s">
        <v>709</v>
      </c>
      <c r="I295" s="139" t="s">
        <v>709</v>
      </c>
      <c r="J295" s="140" t="s">
        <v>709</v>
      </c>
      <c r="K295" s="71" t="s">
        <v>709</v>
      </c>
      <c r="L295" s="181" t="str">
        <f t="shared" si="11"/>
        <v>-</v>
      </c>
      <c r="M295" s="188" t="str">
        <f>IFERROR(H295/$Q$63,"-")</f>
        <v>-</v>
      </c>
    </row>
    <row r="296" spans="2:13" ht="28.9" customHeight="1">
      <c r="B296" s="344"/>
      <c r="C296" s="337"/>
      <c r="D296" s="350"/>
      <c r="E296" s="80" t="str">
        <f>'高額レセ疾病傾向(患者一人当たり医療費順)'!$C$8</f>
        <v>0506</v>
      </c>
      <c r="F296" s="231" t="str">
        <f>'高額レセ疾病傾向(患者一人当たり医療費順)'!$D$8</f>
        <v>知的障害&lt;精神遅滞&gt;</v>
      </c>
      <c r="G296" s="231" t="s">
        <v>709</v>
      </c>
      <c r="H296" s="81" t="s">
        <v>709</v>
      </c>
      <c r="I296" s="82" t="s">
        <v>709</v>
      </c>
      <c r="J296" s="83" t="s">
        <v>709</v>
      </c>
      <c r="K296" s="72" t="s">
        <v>709</v>
      </c>
      <c r="L296" s="182" t="str">
        <f t="shared" si="11"/>
        <v>-</v>
      </c>
      <c r="M296" s="189" t="str">
        <f>IFERROR(H296/$Q$63,"-")</f>
        <v>-</v>
      </c>
    </row>
    <row r="297" spans="2:13" ht="28.9" customHeight="1">
      <c r="B297" s="344"/>
      <c r="C297" s="337"/>
      <c r="D297" s="350"/>
      <c r="E297" s="80" t="str">
        <f>'高額レセ疾病傾向(患者一人当たり医療費順)'!$C$9</f>
        <v>1402</v>
      </c>
      <c r="F297" s="231" t="str">
        <f>'高額レセ疾病傾向(患者一人当たり医療費順)'!$D$9</f>
        <v>腎不全</v>
      </c>
      <c r="G297" s="231" t="s">
        <v>419</v>
      </c>
      <c r="H297" s="81">
        <v>386</v>
      </c>
      <c r="I297" s="82">
        <v>1144192850</v>
      </c>
      <c r="J297" s="83">
        <v>1002347960</v>
      </c>
      <c r="K297" s="72">
        <f t="shared" si="12"/>
        <v>2146540810</v>
      </c>
      <c r="L297" s="182">
        <f t="shared" si="11"/>
        <v>5560986.5544041451</v>
      </c>
      <c r="M297" s="189">
        <f>IFERROR(H297/$Q$63,"-")</f>
        <v>5.2506291233081681E-3</v>
      </c>
    </row>
    <row r="298" spans="2:13" ht="28.9" customHeight="1">
      <c r="B298" s="344"/>
      <c r="C298" s="337"/>
      <c r="D298" s="350"/>
      <c r="E298" s="80" t="str">
        <f>'高額レセ疾病傾向(患者一人当たり医療費順)'!$C$10</f>
        <v>0904</v>
      </c>
      <c r="F298" s="231" t="str">
        <f>'高額レセ疾病傾向(患者一人当たり医療費順)'!$D$10</f>
        <v>くも膜下出血</v>
      </c>
      <c r="G298" s="231" t="s">
        <v>416</v>
      </c>
      <c r="H298" s="81">
        <v>30</v>
      </c>
      <c r="I298" s="82">
        <v>194507400</v>
      </c>
      <c r="J298" s="83">
        <v>6484600</v>
      </c>
      <c r="K298" s="72">
        <f t="shared" si="12"/>
        <v>200992000</v>
      </c>
      <c r="L298" s="182">
        <f t="shared" si="11"/>
        <v>6699733.333333333</v>
      </c>
      <c r="M298" s="189">
        <f>IFERROR(H298/$Q$63,"-")</f>
        <v>4.0807998367680065E-4</v>
      </c>
    </row>
    <row r="299" spans="2:13" ht="28.9" customHeight="1" thickBot="1">
      <c r="B299" s="345"/>
      <c r="C299" s="339"/>
      <c r="D299" s="351"/>
      <c r="E299" s="84" t="str">
        <f>'高額レセ疾病傾向(患者一人当たり医療費順)'!$C$11</f>
        <v>0209</v>
      </c>
      <c r="F299" s="232" t="str">
        <f>'高額レセ疾病傾向(患者一人当たり医療費順)'!$D$11</f>
        <v>白血病</v>
      </c>
      <c r="G299" s="231" t="s">
        <v>521</v>
      </c>
      <c r="H299" s="81">
        <v>24</v>
      </c>
      <c r="I299" s="82">
        <v>60467760</v>
      </c>
      <c r="J299" s="83">
        <v>41221590</v>
      </c>
      <c r="K299" s="72">
        <f>SUM(I299:J299)</f>
        <v>101689350</v>
      </c>
      <c r="L299" s="182">
        <f t="shared" si="11"/>
        <v>4237056.25</v>
      </c>
      <c r="M299" s="189">
        <f>IFERROR(H299/$Q$63,"-")</f>
        <v>3.264639869414405E-4</v>
      </c>
    </row>
    <row r="300" spans="2:13" ht="28.9" customHeight="1">
      <c r="B300" s="343">
        <v>60</v>
      </c>
      <c r="C300" s="356" t="s">
        <v>51</v>
      </c>
      <c r="D300" s="349">
        <f>Q64</f>
        <v>9476</v>
      </c>
      <c r="E300" s="88" t="str">
        <f>'高額レセ疾病傾向(患者一人当たり医療費順)'!$C$7</f>
        <v>0802</v>
      </c>
      <c r="F300" s="230" t="str">
        <f>'高額レセ疾病傾向(患者一人当たり医療費順)'!$D$7</f>
        <v>その他の外耳疾患</v>
      </c>
      <c r="G300" s="230" t="s">
        <v>709</v>
      </c>
      <c r="H300" s="138" t="s">
        <v>709</v>
      </c>
      <c r="I300" s="139" t="s">
        <v>709</v>
      </c>
      <c r="J300" s="140" t="s">
        <v>709</v>
      </c>
      <c r="K300" s="71" t="s">
        <v>709</v>
      </c>
      <c r="L300" s="181" t="str">
        <f t="shared" si="11"/>
        <v>-</v>
      </c>
      <c r="M300" s="188" t="str">
        <f>IFERROR(H300/$Q$64,"-")</f>
        <v>-</v>
      </c>
    </row>
    <row r="301" spans="2:13" ht="28.9" customHeight="1">
      <c r="B301" s="344"/>
      <c r="C301" s="337"/>
      <c r="D301" s="350"/>
      <c r="E301" s="80" t="str">
        <f>'高額レセ疾病傾向(患者一人当たり医療費順)'!$C$8</f>
        <v>0506</v>
      </c>
      <c r="F301" s="231" t="str">
        <f>'高額レセ疾病傾向(患者一人当たり医療費順)'!$D$8</f>
        <v>知的障害&lt;精神遅滞&gt;</v>
      </c>
      <c r="G301" s="231" t="s">
        <v>709</v>
      </c>
      <c r="H301" s="81" t="s">
        <v>709</v>
      </c>
      <c r="I301" s="82" t="s">
        <v>709</v>
      </c>
      <c r="J301" s="83" t="s">
        <v>709</v>
      </c>
      <c r="K301" s="72" t="s">
        <v>709</v>
      </c>
      <c r="L301" s="182" t="str">
        <f t="shared" si="11"/>
        <v>-</v>
      </c>
      <c r="M301" s="189" t="str">
        <f>IFERROR(H301/$Q$64,"-")</f>
        <v>-</v>
      </c>
    </row>
    <row r="302" spans="2:13" ht="28.9" customHeight="1">
      <c r="B302" s="344"/>
      <c r="C302" s="337"/>
      <c r="D302" s="350"/>
      <c r="E302" s="80" t="str">
        <f>'高額レセ疾病傾向(患者一人当たり医療費順)'!$C$9</f>
        <v>1402</v>
      </c>
      <c r="F302" s="231" t="str">
        <f>'高額レセ疾病傾向(患者一人当たり医療費順)'!$D$9</f>
        <v>腎不全</v>
      </c>
      <c r="G302" s="231" t="s">
        <v>419</v>
      </c>
      <c r="H302" s="81">
        <v>68</v>
      </c>
      <c r="I302" s="82">
        <v>214791450</v>
      </c>
      <c r="J302" s="83">
        <v>203066410</v>
      </c>
      <c r="K302" s="72">
        <f>SUM(I302:J302)</f>
        <v>417857860</v>
      </c>
      <c r="L302" s="182">
        <f t="shared" si="11"/>
        <v>6144968.5294117648</v>
      </c>
      <c r="M302" s="189">
        <f>IFERROR(H302/$Q$64,"-")</f>
        <v>7.1760236386661036E-3</v>
      </c>
    </row>
    <row r="303" spans="2:13" ht="42" customHeight="1">
      <c r="B303" s="344"/>
      <c r="C303" s="337"/>
      <c r="D303" s="350"/>
      <c r="E303" s="80" t="str">
        <f>'高額レセ疾病傾向(患者一人当たり医療費順)'!$C$10</f>
        <v>0904</v>
      </c>
      <c r="F303" s="231" t="str">
        <f>'高額レセ疾病傾向(患者一人当たり医療費順)'!$D$10</f>
        <v>くも膜下出血</v>
      </c>
      <c r="G303" s="231" t="s">
        <v>456</v>
      </c>
      <c r="H303" s="81">
        <v>5</v>
      </c>
      <c r="I303" s="82">
        <v>23386570</v>
      </c>
      <c r="J303" s="83">
        <v>355730</v>
      </c>
      <c r="K303" s="72">
        <f>SUM(I303:J303)</f>
        <v>23742300</v>
      </c>
      <c r="L303" s="182">
        <f t="shared" si="11"/>
        <v>4748460</v>
      </c>
      <c r="M303" s="189">
        <f>IFERROR(H303/$Q$64,"-")</f>
        <v>5.2764879696074298E-4</v>
      </c>
    </row>
    <row r="304" spans="2:13" ht="28.9" customHeight="1" thickBot="1">
      <c r="B304" s="345"/>
      <c r="C304" s="339"/>
      <c r="D304" s="351"/>
      <c r="E304" s="84" t="str">
        <f>'高額レセ疾病傾向(患者一人当たり医療費順)'!$C$11</f>
        <v>0209</v>
      </c>
      <c r="F304" s="232" t="str">
        <f>'高額レセ疾病傾向(患者一人当たり医療費順)'!$D$11</f>
        <v>白血病</v>
      </c>
      <c r="G304" s="232" t="s">
        <v>500</v>
      </c>
      <c r="H304" s="85">
        <v>4</v>
      </c>
      <c r="I304" s="86">
        <v>23693190</v>
      </c>
      <c r="J304" s="87">
        <v>21923800</v>
      </c>
      <c r="K304" s="73">
        <f>SUM(I304:J304)</f>
        <v>45616990</v>
      </c>
      <c r="L304" s="183">
        <f t="shared" si="11"/>
        <v>11404247.5</v>
      </c>
      <c r="M304" s="190">
        <f>IFERROR(H304/$Q$64,"-")</f>
        <v>4.2211903756859433E-4</v>
      </c>
    </row>
    <row r="305" spans="2:13" ht="28.9" customHeight="1">
      <c r="B305" s="343">
        <v>61</v>
      </c>
      <c r="C305" s="356" t="s">
        <v>19</v>
      </c>
      <c r="D305" s="349">
        <f>Q65</f>
        <v>8144</v>
      </c>
      <c r="E305" s="88" t="str">
        <f>'高額レセ疾病傾向(患者一人当たり医療費順)'!$C$7</f>
        <v>0802</v>
      </c>
      <c r="F305" s="230" t="str">
        <f>'高額レセ疾病傾向(患者一人当たり医療費順)'!$D$7</f>
        <v>その他の外耳疾患</v>
      </c>
      <c r="G305" s="230" t="s">
        <v>709</v>
      </c>
      <c r="H305" s="138" t="s">
        <v>709</v>
      </c>
      <c r="I305" s="139" t="s">
        <v>709</v>
      </c>
      <c r="J305" s="140" t="s">
        <v>709</v>
      </c>
      <c r="K305" s="71" t="s">
        <v>709</v>
      </c>
      <c r="L305" s="181" t="str">
        <f t="shared" si="11"/>
        <v>-</v>
      </c>
      <c r="M305" s="188" t="str">
        <f>IFERROR(H305/$Q$65,"-")</f>
        <v>-</v>
      </c>
    </row>
    <row r="306" spans="2:13" ht="28.9" customHeight="1">
      <c r="B306" s="344"/>
      <c r="C306" s="337"/>
      <c r="D306" s="350"/>
      <c r="E306" s="80" t="str">
        <f>'高額レセ疾病傾向(患者一人当たり医療費順)'!$C$8</f>
        <v>0506</v>
      </c>
      <c r="F306" s="231" t="str">
        <f>'高額レセ疾病傾向(患者一人当たり医療費順)'!$D$8</f>
        <v>知的障害&lt;精神遅滞&gt;</v>
      </c>
      <c r="G306" s="231" t="s">
        <v>709</v>
      </c>
      <c r="H306" s="81" t="s">
        <v>709</v>
      </c>
      <c r="I306" s="82" t="s">
        <v>709</v>
      </c>
      <c r="J306" s="83" t="s">
        <v>709</v>
      </c>
      <c r="K306" s="72" t="s">
        <v>709</v>
      </c>
      <c r="L306" s="182" t="str">
        <f t="shared" si="11"/>
        <v>-</v>
      </c>
      <c r="M306" s="189" t="str">
        <f>IFERROR(H306/$Q$65,"-")</f>
        <v>-</v>
      </c>
    </row>
    <row r="307" spans="2:13" ht="28.9" customHeight="1">
      <c r="B307" s="344"/>
      <c r="C307" s="337"/>
      <c r="D307" s="350"/>
      <c r="E307" s="80" t="str">
        <f>'高額レセ疾病傾向(患者一人当たり医療費順)'!$C$9</f>
        <v>1402</v>
      </c>
      <c r="F307" s="231" t="str">
        <f>'高額レセ疾病傾向(患者一人当たり医療費順)'!$D$9</f>
        <v>腎不全</v>
      </c>
      <c r="G307" s="231" t="s">
        <v>413</v>
      </c>
      <c r="H307" s="81">
        <v>41</v>
      </c>
      <c r="I307" s="82">
        <v>76327020</v>
      </c>
      <c r="J307" s="83">
        <v>158569700</v>
      </c>
      <c r="K307" s="72">
        <f>SUM(I307:J307)</f>
        <v>234896720</v>
      </c>
      <c r="L307" s="182">
        <f t="shared" si="11"/>
        <v>5729188.2926829271</v>
      </c>
      <c r="M307" s="189">
        <f>IFERROR(H307/$Q$65,"-")</f>
        <v>5.0343811394891946E-3</v>
      </c>
    </row>
    <row r="308" spans="2:13" ht="28.9" customHeight="1">
      <c r="B308" s="344"/>
      <c r="C308" s="337"/>
      <c r="D308" s="350"/>
      <c r="E308" s="80" t="str">
        <f>'高額レセ疾病傾向(患者一人当たり医療費順)'!$C$10</f>
        <v>0904</v>
      </c>
      <c r="F308" s="231" t="str">
        <f>'高額レセ疾病傾向(患者一人当たり医療費順)'!$D$10</f>
        <v>くも膜下出血</v>
      </c>
      <c r="G308" s="231" t="s">
        <v>451</v>
      </c>
      <c r="H308" s="81">
        <v>5</v>
      </c>
      <c r="I308" s="82">
        <v>31561940</v>
      </c>
      <c r="J308" s="83">
        <v>173160</v>
      </c>
      <c r="K308" s="72">
        <f>SUM(I308:J308)</f>
        <v>31735100</v>
      </c>
      <c r="L308" s="182">
        <f t="shared" si="11"/>
        <v>6347020</v>
      </c>
      <c r="M308" s="189">
        <f>IFERROR(H308/$Q$65,"-")</f>
        <v>6.1394891944990175E-4</v>
      </c>
    </row>
    <row r="309" spans="2:13" ht="28.9" customHeight="1" thickBot="1">
      <c r="B309" s="345"/>
      <c r="C309" s="339"/>
      <c r="D309" s="351"/>
      <c r="E309" s="84" t="str">
        <f>'高額レセ疾病傾向(患者一人当たり医療費順)'!$C$11</f>
        <v>0209</v>
      </c>
      <c r="F309" s="232" t="str">
        <f>'高額レセ疾病傾向(患者一人当たり医療費順)'!$D$11</f>
        <v>白血病</v>
      </c>
      <c r="G309" s="231" t="s">
        <v>522</v>
      </c>
      <c r="H309" s="81">
        <v>7</v>
      </c>
      <c r="I309" s="82">
        <v>15283890</v>
      </c>
      <c r="J309" s="83">
        <v>12645030</v>
      </c>
      <c r="K309" s="72">
        <f>SUM(I309:J309)</f>
        <v>27928920</v>
      </c>
      <c r="L309" s="182">
        <f t="shared" si="11"/>
        <v>3989845.7142857141</v>
      </c>
      <c r="M309" s="189">
        <f>IFERROR(H309/$Q$65,"-")</f>
        <v>8.595284872298625E-4</v>
      </c>
    </row>
    <row r="310" spans="2:13" ht="28.9" customHeight="1">
      <c r="B310" s="343">
        <v>62</v>
      </c>
      <c r="C310" s="356" t="s">
        <v>20</v>
      </c>
      <c r="D310" s="349">
        <f>Q66</f>
        <v>12090</v>
      </c>
      <c r="E310" s="88" t="str">
        <f>'高額レセ疾病傾向(患者一人当たり医療費順)'!$C$7</f>
        <v>0802</v>
      </c>
      <c r="F310" s="230" t="str">
        <f>'高額レセ疾病傾向(患者一人当たり医療費順)'!$D$7</f>
        <v>その他の外耳疾患</v>
      </c>
      <c r="G310" s="230" t="s">
        <v>709</v>
      </c>
      <c r="H310" s="138">
        <v>52</v>
      </c>
      <c r="I310" s="139">
        <v>169918160</v>
      </c>
      <c r="J310" s="140">
        <v>136532370</v>
      </c>
      <c r="K310" s="71">
        <f>SUM(I310:J310)</f>
        <v>306450530</v>
      </c>
      <c r="L310" s="181">
        <f t="shared" si="11"/>
        <v>5893279.423076923</v>
      </c>
      <c r="M310" s="188">
        <f>IFERROR(H310/$Q$66,"-")</f>
        <v>4.3010752688172043E-3</v>
      </c>
    </row>
    <row r="311" spans="2:13" ht="28.9" customHeight="1">
      <c r="B311" s="344"/>
      <c r="C311" s="337"/>
      <c r="D311" s="350"/>
      <c r="E311" s="80" t="str">
        <f>'高額レセ疾病傾向(患者一人当たり医療費順)'!$C$8</f>
        <v>0506</v>
      </c>
      <c r="F311" s="231" t="str">
        <f>'高額レセ疾病傾向(患者一人当たり医療費順)'!$D$8</f>
        <v>知的障害&lt;精神遅滞&gt;</v>
      </c>
      <c r="G311" s="231" t="s">
        <v>709</v>
      </c>
      <c r="H311" s="81" t="s">
        <v>709</v>
      </c>
      <c r="I311" s="82" t="s">
        <v>709</v>
      </c>
      <c r="J311" s="83" t="s">
        <v>709</v>
      </c>
      <c r="K311" s="72" t="s">
        <v>709</v>
      </c>
      <c r="L311" s="182" t="str">
        <f t="shared" si="11"/>
        <v>-</v>
      </c>
      <c r="M311" s="189" t="str">
        <f>IFERROR(H311/$Q$66,"-")</f>
        <v>-</v>
      </c>
    </row>
    <row r="312" spans="2:13" ht="28.9" customHeight="1">
      <c r="B312" s="344"/>
      <c r="C312" s="337"/>
      <c r="D312" s="350"/>
      <c r="E312" s="80" t="str">
        <f>'高額レセ疾病傾向(患者一人当たり医療費順)'!$C$9</f>
        <v>1402</v>
      </c>
      <c r="F312" s="231" t="str">
        <f>'高額レセ疾病傾向(患者一人当たり医療費順)'!$D$9</f>
        <v>腎不全</v>
      </c>
      <c r="G312" s="231" t="s">
        <v>413</v>
      </c>
      <c r="H312" s="81" t="s">
        <v>709</v>
      </c>
      <c r="I312" s="82" t="s">
        <v>709</v>
      </c>
      <c r="J312" s="83" t="s">
        <v>709</v>
      </c>
      <c r="K312" s="72" t="s">
        <v>709</v>
      </c>
      <c r="L312" s="182" t="str">
        <f t="shared" si="11"/>
        <v>-</v>
      </c>
      <c r="M312" s="189" t="str">
        <f>IFERROR(H312/$Q$66,"-")</f>
        <v>-</v>
      </c>
    </row>
    <row r="313" spans="2:13" ht="42" customHeight="1">
      <c r="B313" s="344"/>
      <c r="C313" s="337"/>
      <c r="D313" s="350"/>
      <c r="E313" s="80" t="str">
        <f>'高額レセ疾病傾向(患者一人当たり医療費順)'!$C$10</f>
        <v>0904</v>
      </c>
      <c r="F313" s="231" t="str">
        <f>'高額レセ疾病傾向(患者一人当たり医療費順)'!$D$10</f>
        <v>くも膜下出血</v>
      </c>
      <c r="G313" s="231" t="s">
        <v>485</v>
      </c>
      <c r="H313" s="81">
        <v>5</v>
      </c>
      <c r="I313" s="82">
        <v>32012380</v>
      </c>
      <c r="J313" s="83">
        <v>489680</v>
      </c>
      <c r="K313" s="72">
        <f>SUM(I313:J313)</f>
        <v>32502060</v>
      </c>
      <c r="L313" s="182">
        <f t="shared" si="11"/>
        <v>6500412</v>
      </c>
      <c r="M313" s="189">
        <f>IFERROR(H313/$Q$66,"-")</f>
        <v>4.1356492969396195E-4</v>
      </c>
    </row>
    <row r="314" spans="2:13" ht="28.9" customHeight="1" thickBot="1">
      <c r="B314" s="345"/>
      <c r="C314" s="339"/>
      <c r="D314" s="351"/>
      <c r="E314" s="84" t="str">
        <f>'高額レセ疾病傾向(患者一人当たり医療費順)'!$C$11</f>
        <v>0209</v>
      </c>
      <c r="F314" s="232" t="str">
        <f>'高額レセ疾病傾向(患者一人当たり医療費順)'!$D$11</f>
        <v>白血病</v>
      </c>
      <c r="G314" s="231" t="s">
        <v>523</v>
      </c>
      <c r="H314" s="81">
        <v>7</v>
      </c>
      <c r="I314" s="82">
        <v>4811540</v>
      </c>
      <c r="J314" s="83">
        <v>18756980</v>
      </c>
      <c r="K314" s="72">
        <f>SUM(I314:J314)</f>
        <v>23568520</v>
      </c>
      <c r="L314" s="182">
        <f t="shared" si="11"/>
        <v>3366931.4285714286</v>
      </c>
      <c r="M314" s="189">
        <f>IFERROR(H314/$Q$66,"-")</f>
        <v>5.7899090157154673E-4</v>
      </c>
    </row>
    <row r="315" spans="2:13" ht="28.9" customHeight="1">
      <c r="B315" s="343">
        <v>63</v>
      </c>
      <c r="C315" s="356" t="s">
        <v>31</v>
      </c>
      <c r="D315" s="349">
        <f>Q67</f>
        <v>8856</v>
      </c>
      <c r="E315" s="88" t="str">
        <f>'高額レセ疾病傾向(患者一人当たり医療費順)'!$C$7</f>
        <v>0802</v>
      </c>
      <c r="F315" s="230" t="str">
        <f>'高額レセ疾病傾向(患者一人当たり医療費順)'!$D$7</f>
        <v>その他の外耳疾患</v>
      </c>
      <c r="G315" s="230" t="s">
        <v>709</v>
      </c>
      <c r="H315" s="138" t="s">
        <v>709</v>
      </c>
      <c r="I315" s="139" t="s">
        <v>709</v>
      </c>
      <c r="J315" s="140" t="s">
        <v>709</v>
      </c>
      <c r="K315" s="71" t="s">
        <v>709</v>
      </c>
      <c r="L315" s="181" t="str">
        <f t="shared" si="11"/>
        <v>-</v>
      </c>
      <c r="M315" s="188" t="str">
        <f>IFERROR(H315/$Q$67,"-")</f>
        <v>-</v>
      </c>
    </row>
    <row r="316" spans="2:13" ht="28.9" customHeight="1">
      <c r="B316" s="344"/>
      <c r="C316" s="337"/>
      <c r="D316" s="350"/>
      <c r="E316" s="80" t="str">
        <f>'高額レセ疾病傾向(患者一人当たり医療費順)'!$C$8</f>
        <v>0506</v>
      </c>
      <c r="F316" s="231" t="str">
        <f>'高額レセ疾病傾向(患者一人当たり医療費順)'!$D$8</f>
        <v>知的障害&lt;精神遅滞&gt;</v>
      </c>
      <c r="G316" s="231" t="s">
        <v>709</v>
      </c>
      <c r="H316" s="81" t="s">
        <v>709</v>
      </c>
      <c r="I316" s="82" t="s">
        <v>709</v>
      </c>
      <c r="J316" s="83" t="s">
        <v>709</v>
      </c>
      <c r="K316" s="72" t="s">
        <v>709</v>
      </c>
      <c r="L316" s="182" t="str">
        <f t="shared" si="11"/>
        <v>-</v>
      </c>
      <c r="M316" s="189" t="str">
        <f>IFERROR(H316/$Q$67,"-")</f>
        <v>-</v>
      </c>
    </row>
    <row r="317" spans="2:13" ht="28.9" customHeight="1">
      <c r="B317" s="344"/>
      <c r="C317" s="337"/>
      <c r="D317" s="350"/>
      <c r="E317" s="80" t="str">
        <f>'高額レセ疾病傾向(患者一人当たり医療費順)'!$C$9</f>
        <v>1402</v>
      </c>
      <c r="F317" s="231" t="str">
        <f>'高額レセ疾病傾向(患者一人当たり医療費順)'!$D$9</f>
        <v>腎不全</v>
      </c>
      <c r="G317" s="231" t="s">
        <v>413</v>
      </c>
      <c r="H317" s="81">
        <v>34</v>
      </c>
      <c r="I317" s="82">
        <v>143920730</v>
      </c>
      <c r="J317" s="83">
        <v>75774920</v>
      </c>
      <c r="K317" s="72">
        <f>SUM(I317:J317)</f>
        <v>219695650</v>
      </c>
      <c r="L317" s="182">
        <f t="shared" si="11"/>
        <v>6461636.7647058824</v>
      </c>
      <c r="M317" s="189">
        <f>IFERROR(H317/$Q$67,"-")</f>
        <v>3.8392050587172538E-3</v>
      </c>
    </row>
    <row r="318" spans="2:13" ht="28.9" customHeight="1">
      <c r="B318" s="344"/>
      <c r="C318" s="337"/>
      <c r="D318" s="350"/>
      <c r="E318" s="80" t="str">
        <f>'高額レセ疾病傾向(患者一人当たり医療費順)'!$C$10</f>
        <v>0904</v>
      </c>
      <c r="F318" s="231" t="str">
        <f>'高額レセ疾病傾向(患者一人当たり医療費順)'!$D$10</f>
        <v>くも膜下出血</v>
      </c>
      <c r="G318" s="231" t="s">
        <v>437</v>
      </c>
      <c r="H318" s="81">
        <v>2</v>
      </c>
      <c r="I318" s="82">
        <v>5302590</v>
      </c>
      <c r="J318" s="83">
        <v>282840</v>
      </c>
      <c r="K318" s="72">
        <f>SUM(I318:J318)</f>
        <v>5585430</v>
      </c>
      <c r="L318" s="182">
        <f t="shared" si="11"/>
        <v>2792715</v>
      </c>
      <c r="M318" s="189">
        <f>IFERROR(H318/$Q$67,"-")</f>
        <v>2.2583559168925022E-4</v>
      </c>
    </row>
    <row r="319" spans="2:13" ht="28.9" customHeight="1" thickBot="1">
      <c r="B319" s="345"/>
      <c r="C319" s="339"/>
      <c r="D319" s="351"/>
      <c r="E319" s="84" t="str">
        <f>'高額レセ疾病傾向(患者一人当たり医療費順)'!$C$11</f>
        <v>0209</v>
      </c>
      <c r="F319" s="232" t="str">
        <f>'高額レセ疾病傾向(患者一人当たり医療費順)'!$D$11</f>
        <v>白血病</v>
      </c>
      <c r="G319" s="231" t="s">
        <v>524</v>
      </c>
      <c r="H319" s="81">
        <v>4</v>
      </c>
      <c r="I319" s="82">
        <v>5118240</v>
      </c>
      <c r="J319" s="83">
        <v>6956460</v>
      </c>
      <c r="K319" s="72">
        <f>SUM(I319:J319)</f>
        <v>12074700</v>
      </c>
      <c r="L319" s="182">
        <f t="shared" si="11"/>
        <v>3018675</v>
      </c>
      <c r="M319" s="189">
        <f>IFERROR(H319/$Q$67,"-")</f>
        <v>4.5167118337850043E-4</v>
      </c>
    </row>
    <row r="320" spans="2:13" ht="28.9" customHeight="1">
      <c r="B320" s="343">
        <v>64</v>
      </c>
      <c r="C320" s="356" t="s">
        <v>52</v>
      </c>
      <c r="D320" s="349">
        <f>Q68</f>
        <v>9348</v>
      </c>
      <c r="E320" s="88" t="str">
        <f>'高額レセ疾病傾向(患者一人当たり医療費順)'!$C$7</f>
        <v>0802</v>
      </c>
      <c r="F320" s="230" t="str">
        <f>'高額レセ疾病傾向(患者一人当たり医療費順)'!$D$7</f>
        <v>その他の外耳疾患</v>
      </c>
      <c r="G320" s="230" t="s">
        <v>709</v>
      </c>
      <c r="H320" s="138" t="s">
        <v>709</v>
      </c>
      <c r="I320" s="139" t="s">
        <v>709</v>
      </c>
      <c r="J320" s="140" t="s">
        <v>709</v>
      </c>
      <c r="K320" s="71" t="s">
        <v>709</v>
      </c>
      <c r="L320" s="181" t="str">
        <f t="shared" si="11"/>
        <v>-</v>
      </c>
      <c r="M320" s="188" t="str">
        <f>IFERROR(H320/$Q$68,"-")</f>
        <v>-</v>
      </c>
    </row>
    <row r="321" spans="2:13" ht="28.9" customHeight="1">
      <c r="B321" s="344"/>
      <c r="C321" s="337"/>
      <c r="D321" s="350"/>
      <c r="E321" s="80" t="str">
        <f>'高額レセ疾病傾向(患者一人当たり医療費順)'!$C$8</f>
        <v>0506</v>
      </c>
      <c r="F321" s="231" t="str">
        <f>'高額レセ疾病傾向(患者一人当たり医療費順)'!$D$8</f>
        <v>知的障害&lt;精神遅滞&gt;</v>
      </c>
      <c r="G321" s="231" t="s">
        <v>709</v>
      </c>
      <c r="H321" s="81" t="s">
        <v>709</v>
      </c>
      <c r="I321" s="82" t="s">
        <v>709</v>
      </c>
      <c r="J321" s="83" t="s">
        <v>709</v>
      </c>
      <c r="K321" s="72" t="s">
        <v>709</v>
      </c>
      <c r="L321" s="182" t="str">
        <f t="shared" si="11"/>
        <v>-</v>
      </c>
      <c r="M321" s="189" t="str">
        <f>IFERROR(H321/$Q$68,"-")</f>
        <v>-</v>
      </c>
    </row>
    <row r="322" spans="2:13" ht="28.9" customHeight="1">
      <c r="B322" s="344"/>
      <c r="C322" s="337"/>
      <c r="D322" s="350"/>
      <c r="E322" s="80" t="str">
        <f>'高額レセ疾病傾向(患者一人当たり医療費順)'!$C$9</f>
        <v>1402</v>
      </c>
      <c r="F322" s="231" t="str">
        <f>'高額レセ疾病傾向(患者一人当たり医療費順)'!$D$9</f>
        <v>腎不全</v>
      </c>
      <c r="G322" s="231" t="s">
        <v>419</v>
      </c>
      <c r="H322" s="81">
        <v>53</v>
      </c>
      <c r="I322" s="82">
        <v>196279530</v>
      </c>
      <c r="J322" s="83">
        <v>145977750</v>
      </c>
      <c r="K322" s="72">
        <f t="shared" si="12"/>
        <v>342257280</v>
      </c>
      <c r="L322" s="182">
        <f t="shared" si="11"/>
        <v>6457684.5283018872</v>
      </c>
      <c r="M322" s="189">
        <f>IFERROR(H322/$Q$68,"-")</f>
        <v>5.6696619597774922E-3</v>
      </c>
    </row>
    <row r="323" spans="2:13" ht="28.9" customHeight="1">
      <c r="B323" s="344"/>
      <c r="C323" s="337"/>
      <c r="D323" s="350"/>
      <c r="E323" s="80" t="str">
        <f>'高額レセ疾病傾向(患者一人当たり医療費順)'!$C$10</f>
        <v>0904</v>
      </c>
      <c r="F323" s="231" t="str">
        <f>'高額レセ疾病傾向(患者一人当たり医療費順)'!$D$10</f>
        <v>くも膜下出血</v>
      </c>
      <c r="G323" s="231" t="s">
        <v>525</v>
      </c>
      <c r="H323" s="81">
        <v>2</v>
      </c>
      <c r="I323" s="82">
        <v>6955970</v>
      </c>
      <c r="J323" s="83">
        <v>661230</v>
      </c>
      <c r="K323" s="72">
        <f>SUM(I323:J323)</f>
        <v>7617200</v>
      </c>
      <c r="L323" s="182">
        <f t="shared" si="11"/>
        <v>3808600</v>
      </c>
      <c r="M323" s="189">
        <f>IFERROR(H323/$Q$68,"-")</f>
        <v>2.139495079161318E-4</v>
      </c>
    </row>
    <row r="324" spans="2:13" ht="42" customHeight="1" thickBot="1">
      <c r="B324" s="345"/>
      <c r="C324" s="339"/>
      <c r="D324" s="351"/>
      <c r="E324" s="84" t="str">
        <f>'高額レセ疾病傾向(患者一人当たり医療費順)'!$C$11</f>
        <v>0209</v>
      </c>
      <c r="F324" s="232" t="str">
        <f>'高額レセ疾病傾向(患者一人当たり医療費順)'!$D$11</f>
        <v>白血病</v>
      </c>
      <c r="G324" s="231" t="s">
        <v>526</v>
      </c>
      <c r="H324" s="81">
        <v>6</v>
      </c>
      <c r="I324" s="82">
        <v>12899580</v>
      </c>
      <c r="J324" s="83">
        <v>15343450</v>
      </c>
      <c r="K324" s="72">
        <f>SUM(I324:J324)</f>
        <v>28243030</v>
      </c>
      <c r="L324" s="182">
        <f t="shared" si="11"/>
        <v>4707171.666666667</v>
      </c>
      <c r="M324" s="189">
        <f>IFERROR(H324/$Q$68,"-")</f>
        <v>6.4184852374839533E-4</v>
      </c>
    </row>
    <row r="325" spans="2:13" ht="28.9" customHeight="1">
      <c r="B325" s="343">
        <v>65</v>
      </c>
      <c r="C325" s="356" t="s">
        <v>12</v>
      </c>
      <c r="D325" s="349">
        <f>Q69</f>
        <v>4511</v>
      </c>
      <c r="E325" s="88" t="str">
        <f>'高額レセ疾病傾向(患者一人当たり医療費順)'!$C$7</f>
        <v>0802</v>
      </c>
      <c r="F325" s="230" t="str">
        <f>'高額レセ疾病傾向(患者一人当たり医療費順)'!$D$7</f>
        <v>その他の外耳疾患</v>
      </c>
      <c r="G325" s="230" t="s">
        <v>709</v>
      </c>
      <c r="H325" s="138" t="s">
        <v>709</v>
      </c>
      <c r="I325" s="139" t="s">
        <v>709</v>
      </c>
      <c r="J325" s="140" t="s">
        <v>709</v>
      </c>
      <c r="K325" s="71" t="s">
        <v>709</v>
      </c>
      <c r="L325" s="181" t="str">
        <f t="shared" si="11"/>
        <v>-</v>
      </c>
      <c r="M325" s="188" t="str">
        <f>IFERROR(H325/$Q$69,"-")</f>
        <v>-</v>
      </c>
    </row>
    <row r="326" spans="2:13" ht="28.9" customHeight="1">
      <c r="B326" s="344"/>
      <c r="C326" s="337"/>
      <c r="D326" s="350"/>
      <c r="E326" s="80" t="str">
        <f>'高額レセ疾病傾向(患者一人当たり医療費順)'!$C$8</f>
        <v>0506</v>
      </c>
      <c r="F326" s="231" t="str">
        <f>'高額レセ疾病傾向(患者一人当たり医療費順)'!$D$8</f>
        <v>知的障害&lt;精神遅滞&gt;</v>
      </c>
      <c r="G326" s="231" t="s">
        <v>709</v>
      </c>
      <c r="H326" s="81" t="s">
        <v>709</v>
      </c>
      <c r="I326" s="82" t="s">
        <v>709</v>
      </c>
      <c r="J326" s="83" t="s">
        <v>709</v>
      </c>
      <c r="K326" s="72" t="s">
        <v>709</v>
      </c>
      <c r="L326" s="182" t="str">
        <f t="shared" si="11"/>
        <v>-</v>
      </c>
      <c r="M326" s="189" t="str">
        <f>IFERROR(H326/$Q$69,"-")</f>
        <v>-</v>
      </c>
    </row>
    <row r="327" spans="2:13" ht="28.9" customHeight="1">
      <c r="B327" s="344"/>
      <c r="C327" s="337"/>
      <c r="D327" s="350"/>
      <c r="E327" s="80" t="str">
        <f>'高額レセ疾病傾向(患者一人当たり医療費順)'!$C$9</f>
        <v>1402</v>
      </c>
      <c r="F327" s="231" t="str">
        <f>'高額レセ疾病傾向(患者一人当たり医療費順)'!$D$9</f>
        <v>腎不全</v>
      </c>
      <c r="G327" s="231" t="s">
        <v>419</v>
      </c>
      <c r="H327" s="81">
        <v>23</v>
      </c>
      <c r="I327" s="82">
        <v>51837420</v>
      </c>
      <c r="J327" s="83">
        <v>72778800</v>
      </c>
      <c r="K327" s="72">
        <f t="shared" si="12"/>
        <v>124616220</v>
      </c>
      <c r="L327" s="182">
        <f t="shared" si="11"/>
        <v>5418096.5217391308</v>
      </c>
      <c r="M327" s="189">
        <f>IFERROR(H327/$Q$69,"-")</f>
        <v>5.0986477499445799E-3</v>
      </c>
    </row>
    <row r="328" spans="2:13" ht="28.9" customHeight="1">
      <c r="B328" s="344"/>
      <c r="C328" s="337"/>
      <c r="D328" s="350"/>
      <c r="E328" s="80" t="str">
        <f>'高額レセ疾病傾向(患者一人当たり医療費順)'!$C$10</f>
        <v>0904</v>
      </c>
      <c r="F328" s="231" t="str">
        <f>'高額レセ疾病傾向(患者一人当たり医療費順)'!$D$10</f>
        <v>くも膜下出血</v>
      </c>
      <c r="G328" s="231" t="s">
        <v>709</v>
      </c>
      <c r="H328" s="81" t="s">
        <v>709</v>
      </c>
      <c r="I328" s="82" t="s">
        <v>709</v>
      </c>
      <c r="J328" s="83" t="s">
        <v>709</v>
      </c>
      <c r="K328" s="72" t="s">
        <v>709</v>
      </c>
      <c r="L328" s="182" t="str">
        <f t="shared" si="11"/>
        <v>-</v>
      </c>
      <c r="M328" s="189" t="str">
        <f>IFERROR(H328/$Q$69,"-")</f>
        <v>-</v>
      </c>
    </row>
    <row r="329" spans="2:13" ht="28.9" customHeight="1" thickBot="1">
      <c r="B329" s="345"/>
      <c r="C329" s="339"/>
      <c r="D329" s="351"/>
      <c r="E329" s="84" t="str">
        <f>'高額レセ疾病傾向(患者一人当たり医療費順)'!$C$11</f>
        <v>0209</v>
      </c>
      <c r="F329" s="232" t="str">
        <f>'高額レセ疾病傾向(患者一人当たり医療費順)'!$D$11</f>
        <v>白血病</v>
      </c>
      <c r="G329" s="231" t="s">
        <v>709</v>
      </c>
      <c r="H329" s="81" t="s">
        <v>709</v>
      </c>
      <c r="I329" s="82" t="s">
        <v>709</v>
      </c>
      <c r="J329" s="83" t="s">
        <v>709</v>
      </c>
      <c r="K329" s="72" t="s">
        <v>709</v>
      </c>
      <c r="L329" s="182" t="str">
        <f t="shared" si="11"/>
        <v>-</v>
      </c>
      <c r="M329" s="189" t="str">
        <f>IFERROR(H329/$Q$69,"-")</f>
        <v>-</v>
      </c>
    </row>
    <row r="330" spans="2:13" ht="28.9" customHeight="1">
      <c r="B330" s="343">
        <v>66</v>
      </c>
      <c r="C330" s="356" t="s">
        <v>6</v>
      </c>
      <c r="D330" s="349">
        <f>Q70</f>
        <v>4569</v>
      </c>
      <c r="E330" s="88" t="str">
        <f>'高額レセ疾病傾向(患者一人当たり医療費順)'!$C$7</f>
        <v>0802</v>
      </c>
      <c r="F330" s="230" t="str">
        <f>'高額レセ疾病傾向(患者一人当たり医療費順)'!$D$7</f>
        <v>その他の外耳疾患</v>
      </c>
      <c r="G330" s="230" t="s">
        <v>709</v>
      </c>
      <c r="H330" s="138" t="s">
        <v>709</v>
      </c>
      <c r="I330" s="139" t="s">
        <v>709</v>
      </c>
      <c r="J330" s="140" t="s">
        <v>709</v>
      </c>
      <c r="K330" s="71" t="s">
        <v>709</v>
      </c>
      <c r="L330" s="181" t="str">
        <f t="shared" ref="L330:L379" si="13">IFERROR(K330/H330,"-")</f>
        <v>-</v>
      </c>
      <c r="M330" s="188" t="str">
        <f>IFERROR(H330/$Q$70,"-")</f>
        <v>-</v>
      </c>
    </row>
    <row r="331" spans="2:13" ht="28.9" customHeight="1">
      <c r="B331" s="344"/>
      <c r="C331" s="337"/>
      <c r="D331" s="350"/>
      <c r="E331" s="80" t="str">
        <f>'高額レセ疾病傾向(患者一人当たり医療費順)'!$C$8</f>
        <v>0506</v>
      </c>
      <c r="F331" s="231" t="str">
        <f>'高額レセ疾病傾向(患者一人当たり医療費順)'!$D$8</f>
        <v>知的障害&lt;精神遅滞&gt;</v>
      </c>
      <c r="G331" s="231" t="s">
        <v>709</v>
      </c>
      <c r="H331" s="81" t="s">
        <v>709</v>
      </c>
      <c r="I331" s="82" t="s">
        <v>709</v>
      </c>
      <c r="J331" s="83" t="s">
        <v>709</v>
      </c>
      <c r="K331" s="72" t="s">
        <v>709</v>
      </c>
      <c r="L331" s="182" t="str">
        <f t="shared" si="13"/>
        <v>-</v>
      </c>
      <c r="M331" s="189" t="str">
        <f>IFERROR(H331/$Q$70,"-")</f>
        <v>-</v>
      </c>
    </row>
    <row r="332" spans="2:13" ht="28.9" customHeight="1">
      <c r="B332" s="344"/>
      <c r="C332" s="337"/>
      <c r="D332" s="350"/>
      <c r="E332" s="80" t="str">
        <f>'高額レセ疾病傾向(患者一人当たり医療費順)'!$C$9</f>
        <v>1402</v>
      </c>
      <c r="F332" s="231" t="str">
        <f>'高額レセ疾病傾向(患者一人当たり医療費順)'!$D$9</f>
        <v>腎不全</v>
      </c>
      <c r="G332" s="231" t="s">
        <v>527</v>
      </c>
      <c r="H332" s="81">
        <v>6</v>
      </c>
      <c r="I332" s="82">
        <v>23220160</v>
      </c>
      <c r="J332" s="83">
        <v>8471410</v>
      </c>
      <c r="K332" s="72">
        <f>SUM(I332:J332)</f>
        <v>31691570</v>
      </c>
      <c r="L332" s="182">
        <f t="shared" si="13"/>
        <v>5281928.333333333</v>
      </c>
      <c r="M332" s="189">
        <f>IFERROR(H332/$Q$70,"-")</f>
        <v>1.3131976362442547E-3</v>
      </c>
    </row>
    <row r="333" spans="2:13" ht="28.9" customHeight="1">
      <c r="B333" s="344"/>
      <c r="C333" s="337"/>
      <c r="D333" s="350"/>
      <c r="E333" s="80" t="str">
        <f>'高額レセ疾病傾向(患者一人当たり医療費順)'!$C$10</f>
        <v>0904</v>
      </c>
      <c r="F333" s="231" t="str">
        <f>'高額レセ疾病傾向(患者一人当たり医療費順)'!$D$10</f>
        <v>くも膜下出血</v>
      </c>
      <c r="G333" s="231" t="s">
        <v>528</v>
      </c>
      <c r="H333" s="81">
        <v>3</v>
      </c>
      <c r="I333" s="82">
        <v>16288440</v>
      </c>
      <c r="J333" s="83">
        <v>315600</v>
      </c>
      <c r="K333" s="72">
        <f t="shared" ref="K333:K379" si="14">SUM(I333:J333)</f>
        <v>16604040</v>
      </c>
      <c r="L333" s="182">
        <f t="shared" si="13"/>
        <v>5534680</v>
      </c>
      <c r="M333" s="189">
        <f>IFERROR(H333/$Q$70,"-")</f>
        <v>6.5659881812212733E-4</v>
      </c>
    </row>
    <row r="334" spans="2:13" ht="28.9" customHeight="1" thickBot="1">
      <c r="B334" s="345"/>
      <c r="C334" s="339"/>
      <c r="D334" s="351"/>
      <c r="E334" s="84" t="str">
        <f>'高額レセ疾病傾向(患者一人当たり医療費順)'!$C$11</f>
        <v>0209</v>
      </c>
      <c r="F334" s="232" t="str">
        <f>'高額レセ疾病傾向(患者一人当たり医療費順)'!$D$11</f>
        <v>白血病</v>
      </c>
      <c r="G334" s="232" t="s">
        <v>304</v>
      </c>
      <c r="H334" s="85">
        <v>1</v>
      </c>
      <c r="I334" s="86">
        <v>2984210</v>
      </c>
      <c r="J334" s="87">
        <v>559070</v>
      </c>
      <c r="K334" s="73">
        <f t="shared" ref="K334:K339" si="15">SUM(I334:J334)</f>
        <v>3543280</v>
      </c>
      <c r="L334" s="183">
        <f t="shared" si="13"/>
        <v>3543280</v>
      </c>
      <c r="M334" s="190">
        <f>IFERROR(H334/$Q$70,"-")</f>
        <v>2.1886627270737579E-4</v>
      </c>
    </row>
    <row r="335" spans="2:13" ht="28.9" customHeight="1">
      <c r="B335" s="343">
        <v>67</v>
      </c>
      <c r="C335" s="356" t="s">
        <v>7</v>
      </c>
      <c r="D335" s="349">
        <f>Q71</f>
        <v>2082</v>
      </c>
      <c r="E335" s="88" t="str">
        <f>'高額レセ疾病傾向(患者一人当たり医療費順)'!$C$7</f>
        <v>0802</v>
      </c>
      <c r="F335" s="230" t="str">
        <f>'高額レセ疾病傾向(患者一人当たり医療費順)'!$D$7</f>
        <v>その他の外耳疾患</v>
      </c>
      <c r="G335" s="230" t="s">
        <v>709</v>
      </c>
      <c r="H335" s="138" t="s">
        <v>709</v>
      </c>
      <c r="I335" s="139" t="s">
        <v>709</v>
      </c>
      <c r="J335" s="140" t="s">
        <v>709</v>
      </c>
      <c r="K335" s="71" t="s">
        <v>709</v>
      </c>
      <c r="L335" s="181" t="str">
        <f t="shared" si="13"/>
        <v>-</v>
      </c>
      <c r="M335" s="188" t="str">
        <f>IFERROR(H335/$Q$71,"-")</f>
        <v>-</v>
      </c>
    </row>
    <row r="336" spans="2:13" ht="28.9" customHeight="1">
      <c r="B336" s="344"/>
      <c r="C336" s="337"/>
      <c r="D336" s="350"/>
      <c r="E336" s="80" t="str">
        <f>'高額レセ疾病傾向(患者一人当たり医療費順)'!$C$8</f>
        <v>0506</v>
      </c>
      <c r="F336" s="231" t="str">
        <f>'高額レセ疾病傾向(患者一人当たり医療費順)'!$D$8</f>
        <v>知的障害&lt;精神遅滞&gt;</v>
      </c>
      <c r="G336" s="231" t="s">
        <v>709</v>
      </c>
      <c r="H336" s="81" t="s">
        <v>709</v>
      </c>
      <c r="I336" s="82" t="s">
        <v>709</v>
      </c>
      <c r="J336" s="83" t="s">
        <v>709</v>
      </c>
      <c r="K336" s="72" t="s">
        <v>709</v>
      </c>
      <c r="L336" s="182" t="str">
        <f t="shared" si="13"/>
        <v>-</v>
      </c>
      <c r="M336" s="189" t="str">
        <f>IFERROR(H336/$Q$71,"-")</f>
        <v>-</v>
      </c>
    </row>
    <row r="337" spans="2:13" ht="28.9" customHeight="1">
      <c r="B337" s="344"/>
      <c r="C337" s="337"/>
      <c r="D337" s="350"/>
      <c r="E337" s="80" t="str">
        <f>'高額レセ疾病傾向(患者一人当たり医療費順)'!$C$9</f>
        <v>1402</v>
      </c>
      <c r="F337" s="231" t="str">
        <f>'高額レセ疾病傾向(患者一人当たり医療費順)'!$D$9</f>
        <v>腎不全</v>
      </c>
      <c r="G337" s="231" t="s">
        <v>527</v>
      </c>
      <c r="H337" s="81">
        <v>9</v>
      </c>
      <c r="I337" s="82">
        <v>35428810</v>
      </c>
      <c r="J337" s="83">
        <v>25970510</v>
      </c>
      <c r="K337" s="72">
        <f t="shared" si="15"/>
        <v>61399320</v>
      </c>
      <c r="L337" s="182">
        <f t="shared" si="13"/>
        <v>6822146.666666667</v>
      </c>
      <c r="M337" s="189">
        <f>IFERROR(H337/$Q$71,"-")</f>
        <v>4.3227665706051877E-3</v>
      </c>
    </row>
    <row r="338" spans="2:13" ht="28.9" customHeight="1">
      <c r="B338" s="344"/>
      <c r="C338" s="337"/>
      <c r="D338" s="350"/>
      <c r="E338" s="80" t="str">
        <f>'高額レセ疾病傾向(患者一人当たり医療費順)'!$C$10</f>
        <v>0904</v>
      </c>
      <c r="F338" s="231" t="str">
        <f>'高額レセ疾病傾向(患者一人当たり医療費順)'!$D$10</f>
        <v>くも膜下出血</v>
      </c>
      <c r="G338" s="231" t="s">
        <v>709</v>
      </c>
      <c r="H338" s="81" t="s">
        <v>709</v>
      </c>
      <c r="I338" s="82" t="s">
        <v>709</v>
      </c>
      <c r="J338" s="83" t="s">
        <v>709</v>
      </c>
      <c r="K338" s="72" t="s">
        <v>709</v>
      </c>
      <c r="L338" s="182" t="str">
        <f t="shared" si="13"/>
        <v>-</v>
      </c>
      <c r="M338" s="189" t="str">
        <f>IFERROR(H338/$Q$71,"-")</f>
        <v>-</v>
      </c>
    </row>
    <row r="339" spans="2:13" ht="28.9" customHeight="1" thickBot="1">
      <c r="B339" s="345"/>
      <c r="C339" s="339"/>
      <c r="D339" s="351"/>
      <c r="E339" s="84" t="str">
        <f>'高額レセ疾病傾向(患者一人当たり医療費順)'!$C$11</f>
        <v>0209</v>
      </c>
      <c r="F339" s="232" t="str">
        <f>'高額レセ疾病傾向(患者一人当たり医療費順)'!$D$11</f>
        <v>白血病</v>
      </c>
      <c r="G339" s="231" t="s">
        <v>529</v>
      </c>
      <c r="H339" s="81">
        <v>2</v>
      </c>
      <c r="I339" s="82">
        <v>0</v>
      </c>
      <c r="J339" s="83">
        <v>7240100</v>
      </c>
      <c r="K339" s="72">
        <f t="shared" si="15"/>
        <v>7240100</v>
      </c>
      <c r="L339" s="182">
        <f t="shared" si="13"/>
        <v>3620050</v>
      </c>
      <c r="M339" s="189">
        <f>IFERROR(H339/$Q$71,"-")</f>
        <v>9.6061479346781938E-4</v>
      </c>
    </row>
    <row r="340" spans="2:13" ht="28.9" customHeight="1">
      <c r="B340" s="343">
        <v>68</v>
      </c>
      <c r="C340" s="356" t="s">
        <v>53</v>
      </c>
      <c r="D340" s="349">
        <f>Q72</f>
        <v>2824</v>
      </c>
      <c r="E340" s="88" t="str">
        <f>'高額レセ疾病傾向(患者一人当たり医療費順)'!$C$7</f>
        <v>0802</v>
      </c>
      <c r="F340" s="230" t="str">
        <f>'高額レセ疾病傾向(患者一人当たり医療費順)'!$D$7</f>
        <v>その他の外耳疾患</v>
      </c>
      <c r="G340" s="230" t="s">
        <v>709</v>
      </c>
      <c r="H340" s="138" t="s">
        <v>709</v>
      </c>
      <c r="I340" s="139" t="s">
        <v>709</v>
      </c>
      <c r="J340" s="140" t="s">
        <v>709</v>
      </c>
      <c r="K340" s="71" t="s">
        <v>709</v>
      </c>
      <c r="L340" s="181" t="str">
        <f t="shared" si="13"/>
        <v>-</v>
      </c>
      <c r="M340" s="188" t="str">
        <f>IFERROR(H340/$Q$72,"-")</f>
        <v>-</v>
      </c>
    </row>
    <row r="341" spans="2:13" ht="28.9" customHeight="1">
      <c r="B341" s="344"/>
      <c r="C341" s="337"/>
      <c r="D341" s="350"/>
      <c r="E341" s="80" t="str">
        <f>'高額レセ疾病傾向(患者一人当たり医療費順)'!$C$8</f>
        <v>0506</v>
      </c>
      <c r="F341" s="231" t="str">
        <f>'高額レセ疾病傾向(患者一人当たり医療費順)'!$D$8</f>
        <v>知的障害&lt;精神遅滞&gt;</v>
      </c>
      <c r="G341" s="231" t="s">
        <v>709</v>
      </c>
      <c r="H341" s="81" t="s">
        <v>709</v>
      </c>
      <c r="I341" s="82" t="s">
        <v>709</v>
      </c>
      <c r="J341" s="83" t="s">
        <v>709</v>
      </c>
      <c r="K341" s="72" t="s">
        <v>709</v>
      </c>
      <c r="L341" s="182" t="str">
        <f t="shared" si="13"/>
        <v>-</v>
      </c>
      <c r="M341" s="189" t="str">
        <f>IFERROR(H341/$Q$72,"-")</f>
        <v>-</v>
      </c>
    </row>
    <row r="342" spans="2:13" ht="28.9" customHeight="1">
      <c r="B342" s="344"/>
      <c r="C342" s="337"/>
      <c r="D342" s="350"/>
      <c r="E342" s="80" t="str">
        <f>'高額レセ疾病傾向(患者一人当たり医療費順)'!$C$9</f>
        <v>1402</v>
      </c>
      <c r="F342" s="231" t="str">
        <f>'高額レセ疾病傾向(患者一人当たり医療費順)'!$D$9</f>
        <v>腎不全</v>
      </c>
      <c r="G342" s="231" t="s">
        <v>419</v>
      </c>
      <c r="H342" s="81">
        <v>15</v>
      </c>
      <c r="I342" s="82">
        <v>45959430</v>
      </c>
      <c r="J342" s="83">
        <v>44049650</v>
      </c>
      <c r="K342" s="72">
        <f t="shared" si="14"/>
        <v>90009080</v>
      </c>
      <c r="L342" s="182">
        <f t="shared" si="13"/>
        <v>6000605.333333333</v>
      </c>
      <c r="M342" s="189">
        <f>IFERROR(H342/$Q$72,"-")</f>
        <v>5.3116147308781871E-3</v>
      </c>
    </row>
    <row r="343" spans="2:13" ht="28.9" customHeight="1">
      <c r="B343" s="344"/>
      <c r="C343" s="337"/>
      <c r="D343" s="350"/>
      <c r="E343" s="80" t="str">
        <f>'高額レセ疾病傾向(患者一人当たり医療費順)'!$C$10</f>
        <v>0904</v>
      </c>
      <c r="F343" s="231" t="str">
        <f>'高額レセ疾病傾向(患者一人当たり医療費順)'!$D$10</f>
        <v>くも膜下出血</v>
      </c>
      <c r="G343" s="231" t="s">
        <v>709</v>
      </c>
      <c r="H343" s="81" t="s">
        <v>709</v>
      </c>
      <c r="I343" s="82" t="s">
        <v>709</v>
      </c>
      <c r="J343" s="83" t="s">
        <v>709</v>
      </c>
      <c r="K343" s="72" t="s">
        <v>709</v>
      </c>
      <c r="L343" s="182" t="str">
        <f t="shared" si="13"/>
        <v>-</v>
      </c>
      <c r="M343" s="189" t="str">
        <f>IFERROR(H343/$Q$72,"-")</f>
        <v>-</v>
      </c>
    </row>
    <row r="344" spans="2:13" ht="28.9" customHeight="1" thickBot="1">
      <c r="B344" s="345"/>
      <c r="C344" s="339"/>
      <c r="D344" s="351"/>
      <c r="E344" s="84" t="str">
        <f>'高額レセ疾病傾向(患者一人当たり医療費順)'!$C$11</f>
        <v>0209</v>
      </c>
      <c r="F344" s="232" t="str">
        <f>'高額レセ疾病傾向(患者一人当たり医療費順)'!$D$11</f>
        <v>白血病</v>
      </c>
      <c r="G344" s="231" t="s">
        <v>317</v>
      </c>
      <c r="H344" s="81">
        <v>1</v>
      </c>
      <c r="I344" s="82">
        <v>0</v>
      </c>
      <c r="J344" s="83">
        <v>4333050</v>
      </c>
      <c r="K344" s="72">
        <f>SUM(I344:J344)</f>
        <v>4333050</v>
      </c>
      <c r="L344" s="182">
        <f t="shared" si="13"/>
        <v>4333050</v>
      </c>
      <c r="M344" s="189">
        <f>IFERROR(H344/$Q$72,"-")</f>
        <v>3.5410764872521248E-4</v>
      </c>
    </row>
    <row r="345" spans="2:13" ht="28.9" customHeight="1">
      <c r="B345" s="343">
        <v>69</v>
      </c>
      <c r="C345" s="356" t="s">
        <v>54</v>
      </c>
      <c r="D345" s="349">
        <f>Q73</f>
        <v>6225</v>
      </c>
      <c r="E345" s="88" t="str">
        <f>'高額レセ疾病傾向(患者一人当たり医療費順)'!$C$7</f>
        <v>0802</v>
      </c>
      <c r="F345" s="230" t="str">
        <f>'高額レセ疾病傾向(患者一人当たり医療費順)'!$D$7</f>
        <v>その他の外耳疾患</v>
      </c>
      <c r="G345" s="230" t="s">
        <v>709</v>
      </c>
      <c r="H345" s="138" t="s">
        <v>709</v>
      </c>
      <c r="I345" s="139" t="s">
        <v>709</v>
      </c>
      <c r="J345" s="140" t="s">
        <v>709</v>
      </c>
      <c r="K345" s="71" t="s">
        <v>709</v>
      </c>
      <c r="L345" s="181" t="str">
        <f t="shared" si="13"/>
        <v>-</v>
      </c>
      <c r="M345" s="188" t="str">
        <f>IFERROR(H345/$Q$73,"-")</f>
        <v>-</v>
      </c>
    </row>
    <row r="346" spans="2:13" ht="28.9" customHeight="1">
      <c r="B346" s="344"/>
      <c r="C346" s="337"/>
      <c r="D346" s="350"/>
      <c r="E346" s="80" t="str">
        <f>'高額レセ疾病傾向(患者一人当たり医療費順)'!$C$8</f>
        <v>0506</v>
      </c>
      <c r="F346" s="231" t="str">
        <f>'高額レセ疾病傾向(患者一人当たり医療費順)'!$D$8</f>
        <v>知的障害&lt;精神遅滞&gt;</v>
      </c>
      <c r="G346" s="231" t="s">
        <v>709</v>
      </c>
      <c r="H346" s="81" t="s">
        <v>709</v>
      </c>
      <c r="I346" s="82" t="s">
        <v>709</v>
      </c>
      <c r="J346" s="83" t="s">
        <v>709</v>
      </c>
      <c r="K346" s="72" t="s">
        <v>709</v>
      </c>
      <c r="L346" s="182" t="str">
        <f t="shared" si="13"/>
        <v>-</v>
      </c>
      <c r="M346" s="189" t="str">
        <f>IFERROR(H346/$Q$73,"-")</f>
        <v>-</v>
      </c>
    </row>
    <row r="347" spans="2:13" ht="28.9" customHeight="1">
      <c r="B347" s="344"/>
      <c r="C347" s="337"/>
      <c r="D347" s="350"/>
      <c r="E347" s="80" t="str">
        <f>'高額レセ疾病傾向(患者一人当たり医療費順)'!$C$9</f>
        <v>1402</v>
      </c>
      <c r="F347" s="231" t="str">
        <f>'高額レセ疾病傾向(患者一人当たり医療費順)'!$D$9</f>
        <v>腎不全</v>
      </c>
      <c r="G347" s="231" t="s">
        <v>530</v>
      </c>
      <c r="H347" s="81">
        <v>24</v>
      </c>
      <c r="I347" s="82">
        <v>51608210</v>
      </c>
      <c r="J347" s="83">
        <v>70676880</v>
      </c>
      <c r="K347" s="72">
        <f t="shared" ref="K347:K353" si="16">SUM(I347:J347)</f>
        <v>122285090</v>
      </c>
      <c r="L347" s="182">
        <f t="shared" si="13"/>
        <v>5095212.083333333</v>
      </c>
      <c r="M347" s="189">
        <f>IFERROR(H347/$Q$73,"-")</f>
        <v>3.8554216867469878E-3</v>
      </c>
    </row>
    <row r="348" spans="2:13" ht="28.9" customHeight="1">
      <c r="B348" s="344"/>
      <c r="C348" s="337"/>
      <c r="D348" s="350"/>
      <c r="E348" s="80" t="str">
        <f>'高額レセ疾病傾向(患者一人当たり医療費順)'!$C$10</f>
        <v>0904</v>
      </c>
      <c r="F348" s="231" t="str">
        <f>'高額レセ疾病傾向(患者一人当たり医療費順)'!$D$10</f>
        <v>くも膜下出血</v>
      </c>
      <c r="G348" s="231" t="s">
        <v>488</v>
      </c>
      <c r="H348" s="81">
        <v>5</v>
      </c>
      <c r="I348" s="82">
        <v>15933910</v>
      </c>
      <c r="J348" s="83">
        <v>1842860</v>
      </c>
      <c r="K348" s="72">
        <f t="shared" si="16"/>
        <v>17776770</v>
      </c>
      <c r="L348" s="182">
        <f t="shared" si="13"/>
        <v>3555354</v>
      </c>
      <c r="M348" s="189">
        <f>IFERROR(H348/$Q$73,"-")</f>
        <v>8.0321285140562252E-4</v>
      </c>
    </row>
    <row r="349" spans="2:13" ht="28.9" customHeight="1" thickBot="1">
      <c r="B349" s="345"/>
      <c r="C349" s="339"/>
      <c r="D349" s="351"/>
      <c r="E349" s="84" t="str">
        <f>'高額レセ疾病傾向(患者一人当たり医療費順)'!$C$11</f>
        <v>0209</v>
      </c>
      <c r="F349" s="232" t="str">
        <f>'高額レセ疾病傾向(患者一人当たり医療費順)'!$D$11</f>
        <v>白血病</v>
      </c>
      <c r="G349" s="231" t="s">
        <v>531</v>
      </c>
      <c r="H349" s="81">
        <v>5</v>
      </c>
      <c r="I349" s="82">
        <v>22338310</v>
      </c>
      <c r="J349" s="83">
        <v>10318880</v>
      </c>
      <c r="K349" s="72">
        <f t="shared" si="16"/>
        <v>32657190</v>
      </c>
      <c r="L349" s="182">
        <f t="shared" si="13"/>
        <v>6531438</v>
      </c>
      <c r="M349" s="189">
        <f>IFERROR(H349/$Q$73,"-")</f>
        <v>8.0321285140562252E-4</v>
      </c>
    </row>
    <row r="350" spans="2:13" ht="28.9" customHeight="1">
      <c r="B350" s="343">
        <v>70</v>
      </c>
      <c r="C350" s="356" t="s">
        <v>55</v>
      </c>
      <c r="D350" s="349">
        <f>Q74</f>
        <v>1186</v>
      </c>
      <c r="E350" s="88" t="str">
        <f>'高額レセ疾病傾向(患者一人当たり医療費順)'!$C$7</f>
        <v>0802</v>
      </c>
      <c r="F350" s="230" t="str">
        <f>'高額レセ疾病傾向(患者一人当たり医療費順)'!$D$7</f>
        <v>その他の外耳疾患</v>
      </c>
      <c r="G350" s="230" t="s">
        <v>709</v>
      </c>
      <c r="H350" s="138" t="s">
        <v>709</v>
      </c>
      <c r="I350" s="139" t="s">
        <v>709</v>
      </c>
      <c r="J350" s="140" t="s">
        <v>709</v>
      </c>
      <c r="K350" s="71" t="s">
        <v>709</v>
      </c>
      <c r="L350" s="181" t="str">
        <f t="shared" si="13"/>
        <v>-</v>
      </c>
      <c r="M350" s="188" t="str">
        <f>IFERROR(H350/$Q$74,"-")</f>
        <v>-</v>
      </c>
    </row>
    <row r="351" spans="2:13" ht="28.9" customHeight="1">
      <c r="B351" s="344"/>
      <c r="C351" s="337"/>
      <c r="D351" s="350"/>
      <c r="E351" s="80" t="str">
        <f>'高額レセ疾病傾向(患者一人当たり医療費順)'!$C$8</f>
        <v>0506</v>
      </c>
      <c r="F351" s="231" t="str">
        <f>'高額レセ疾病傾向(患者一人当たり医療費順)'!$D$8</f>
        <v>知的障害&lt;精神遅滞&gt;</v>
      </c>
      <c r="G351" s="231" t="s">
        <v>709</v>
      </c>
      <c r="H351" s="81" t="s">
        <v>709</v>
      </c>
      <c r="I351" s="82" t="s">
        <v>709</v>
      </c>
      <c r="J351" s="83" t="s">
        <v>709</v>
      </c>
      <c r="K351" s="72" t="s">
        <v>709</v>
      </c>
      <c r="L351" s="182" t="str">
        <f t="shared" si="13"/>
        <v>-</v>
      </c>
      <c r="M351" s="189" t="str">
        <f>IFERROR(H351/$Q$74,"-")</f>
        <v>-</v>
      </c>
    </row>
    <row r="352" spans="2:13" ht="28.9" customHeight="1">
      <c r="B352" s="344"/>
      <c r="C352" s="337"/>
      <c r="D352" s="350"/>
      <c r="E352" s="80" t="str">
        <f>'高額レセ疾病傾向(患者一人当たり医療費順)'!$C$9</f>
        <v>1402</v>
      </c>
      <c r="F352" s="231" t="str">
        <f>'高額レセ疾病傾向(患者一人当たり医療費順)'!$D$9</f>
        <v>腎不全</v>
      </c>
      <c r="G352" s="231" t="s">
        <v>413</v>
      </c>
      <c r="H352" s="81">
        <v>6</v>
      </c>
      <c r="I352" s="82">
        <v>9321450</v>
      </c>
      <c r="J352" s="83">
        <v>13922610</v>
      </c>
      <c r="K352" s="72">
        <f t="shared" si="16"/>
        <v>23244060</v>
      </c>
      <c r="L352" s="182">
        <f t="shared" si="13"/>
        <v>3874010</v>
      </c>
      <c r="M352" s="189">
        <f>IFERROR(H352/$Q$74,"-")</f>
        <v>5.0590219224283303E-3</v>
      </c>
    </row>
    <row r="353" spans="2:13" ht="28.9" customHeight="1">
      <c r="B353" s="344"/>
      <c r="C353" s="337"/>
      <c r="D353" s="350"/>
      <c r="E353" s="80" t="str">
        <f>'高額レセ疾病傾向(患者一人当たり医療費順)'!$C$10</f>
        <v>0904</v>
      </c>
      <c r="F353" s="231" t="str">
        <f>'高額レセ疾病傾向(患者一人当たり医療費順)'!$D$10</f>
        <v>くも膜下出血</v>
      </c>
      <c r="G353" s="231" t="s">
        <v>532</v>
      </c>
      <c r="H353" s="81">
        <v>1</v>
      </c>
      <c r="I353" s="82">
        <v>5742220</v>
      </c>
      <c r="J353" s="83">
        <v>142220</v>
      </c>
      <c r="K353" s="72">
        <f t="shared" si="16"/>
        <v>5884440</v>
      </c>
      <c r="L353" s="182">
        <f t="shared" si="13"/>
        <v>5884440</v>
      </c>
      <c r="M353" s="189">
        <f>IFERROR(H353/$Q$74,"-")</f>
        <v>8.4317032040472171E-4</v>
      </c>
    </row>
    <row r="354" spans="2:13" ht="28.9" customHeight="1" thickBot="1">
      <c r="B354" s="345"/>
      <c r="C354" s="339"/>
      <c r="D354" s="351"/>
      <c r="E354" s="84" t="str">
        <f>'高額レセ疾病傾向(患者一人当たり医療費順)'!$C$11</f>
        <v>0209</v>
      </c>
      <c r="F354" s="232" t="str">
        <f>'高額レセ疾病傾向(患者一人当たり医療費順)'!$D$11</f>
        <v>白血病</v>
      </c>
      <c r="G354" s="231" t="s">
        <v>709</v>
      </c>
      <c r="H354" s="81" t="s">
        <v>709</v>
      </c>
      <c r="I354" s="82" t="s">
        <v>709</v>
      </c>
      <c r="J354" s="83" t="s">
        <v>709</v>
      </c>
      <c r="K354" s="72" t="s">
        <v>709</v>
      </c>
      <c r="L354" s="182" t="str">
        <f t="shared" si="13"/>
        <v>-</v>
      </c>
      <c r="M354" s="189" t="str">
        <f>IFERROR(H354/$Q$74,"-")</f>
        <v>-</v>
      </c>
    </row>
    <row r="355" spans="2:13" ht="28.9" customHeight="1">
      <c r="B355" s="343">
        <v>71</v>
      </c>
      <c r="C355" s="356" t="s">
        <v>56</v>
      </c>
      <c r="D355" s="349">
        <f>Q75</f>
        <v>3467</v>
      </c>
      <c r="E355" s="88" t="str">
        <f>'高額レセ疾病傾向(患者一人当たり医療費順)'!$C$7</f>
        <v>0802</v>
      </c>
      <c r="F355" s="230" t="str">
        <f>'高額レセ疾病傾向(患者一人当たり医療費順)'!$D$7</f>
        <v>その他の外耳疾患</v>
      </c>
      <c r="G355" s="230" t="s">
        <v>709</v>
      </c>
      <c r="H355" s="138" t="s">
        <v>709</v>
      </c>
      <c r="I355" s="139" t="s">
        <v>709</v>
      </c>
      <c r="J355" s="140" t="s">
        <v>709</v>
      </c>
      <c r="K355" s="71" t="s">
        <v>709</v>
      </c>
      <c r="L355" s="181" t="str">
        <f t="shared" si="13"/>
        <v>-</v>
      </c>
      <c r="M355" s="188" t="str">
        <f>IFERROR(H355/$Q$75,"-")</f>
        <v>-</v>
      </c>
    </row>
    <row r="356" spans="2:13" ht="28.9" customHeight="1">
      <c r="B356" s="344"/>
      <c r="C356" s="337"/>
      <c r="D356" s="350"/>
      <c r="E356" s="80" t="str">
        <f>'高額レセ疾病傾向(患者一人当たり医療費順)'!$C$8</f>
        <v>0506</v>
      </c>
      <c r="F356" s="231" t="str">
        <f>'高額レセ疾病傾向(患者一人当たり医療費順)'!$D$8</f>
        <v>知的障害&lt;精神遅滞&gt;</v>
      </c>
      <c r="G356" s="231" t="s">
        <v>709</v>
      </c>
      <c r="H356" s="81" t="s">
        <v>709</v>
      </c>
      <c r="I356" s="82" t="s">
        <v>709</v>
      </c>
      <c r="J356" s="83" t="s">
        <v>709</v>
      </c>
      <c r="K356" s="72" t="s">
        <v>709</v>
      </c>
      <c r="L356" s="182" t="str">
        <f t="shared" si="13"/>
        <v>-</v>
      </c>
      <c r="M356" s="189" t="str">
        <f>IFERROR(H356/$Q$75,"-")</f>
        <v>-</v>
      </c>
    </row>
    <row r="357" spans="2:13" ht="28.9" customHeight="1">
      <c r="B357" s="344"/>
      <c r="C357" s="337"/>
      <c r="D357" s="350"/>
      <c r="E357" s="80" t="str">
        <f>'高額レセ疾病傾向(患者一人当たり医療費順)'!$C$9</f>
        <v>1402</v>
      </c>
      <c r="F357" s="231" t="str">
        <f>'高額レセ疾病傾向(患者一人当たり医療費順)'!$D$9</f>
        <v>腎不全</v>
      </c>
      <c r="G357" s="231" t="s">
        <v>419</v>
      </c>
      <c r="H357" s="81">
        <v>15</v>
      </c>
      <c r="I357" s="82">
        <v>63308240</v>
      </c>
      <c r="J357" s="83">
        <v>32063590</v>
      </c>
      <c r="K357" s="72">
        <f t="shared" si="14"/>
        <v>95371830</v>
      </c>
      <c r="L357" s="182">
        <f t="shared" si="13"/>
        <v>6358122</v>
      </c>
      <c r="M357" s="189">
        <f>IFERROR(H357/$Q$75,"-")</f>
        <v>4.3265070666282084E-3</v>
      </c>
    </row>
    <row r="358" spans="2:13" ht="28.9" customHeight="1">
      <c r="B358" s="344"/>
      <c r="C358" s="337"/>
      <c r="D358" s="350"/>
      <c r="E358" s="80" t="str">
        <f>'高額レセ疾病傾向(患者一人当たり医療費順)'!$C$10</f>
        <v>0904</v>
      </c>
      <c r="F358" s="231" t="str">
        <f>'高額レセ疾病傾向(患者一人当たり医療費順)'!$D$10</f>
        <v>くも膜下出血</v>
      </c>
      <c r="G358" s="231" t="s">
        <v>709</v>
      </c>
      <c r="H358" s="81" t="s">
        <v>709</v>
      </c>
      <c r="I358" s="82" t="s">
        <v>709</v>
      </c>
      <c r="J358" s="83" t="s">
        <v>709</v>
      </c>
      <c r="K358" s="72" t="s">
        <v>709</v>
      </c>
      <c r="L358" s="182" t="str">
        <f t="shared" si="13"/>
        <v>-</v>
      </c>
      <c r="M358" s="189" t="str">
        <f>IFERROR(H358/$Q$75,"-")</f>
        <v>-</v>
      </c>
    </row>
    <row r="359" spans="2:13" ht="28.9" customHeight="1" thickBot="1">
      <c r="B359" s="345"/>
      <c r="C359" s="339"/>
      <c r="D359" s="351"/>
      <c r="E359" s="84" t="str">
        <f>'高額レセ疾病傾向(患者一人当たり医療費順)'!$C$11</f>
        <v>0209</v>
      </c>
      <c r="F359" s="232" t="str">
        <f>'高額レセ疾病傾向(患者一人当たり医療費順)'!$D$11</f>
        <v>白血病</v>
      </c>
      <c r="G359" s="231" t="s">
        <v>533</v>
      </c>
      <c r="H359" s="81">
        <v>3</v>
      </c>
      <c r="I359" s="82">
        <v>3525950</v>
      </c>
      <c r="J359" s="83">
        <v>10767660</v>
      </c>
      <c r="K359" s="72">
        <f>SUM(I359:J359)</f>
        <v>14293610</v>
      </c>
      <c r="L359" s="182">
        <f t="shared" si="13"/>
        <v>4764536.666666667</v>
      </c>
      <c r="M359" s="189">
        <f>IFERROR(H359/$Q$75,"-")</f>
        <v>8.6530141332564179E-4</v>
      </c>
    </row>
    <row r="360" spans="2:13" ht="28.9" customHeight="1">
      <c r="B360" s="343">
        <v>72</v>
      </c>
      <c r="C360" s="356" t="s">
        <v>32</v>
      </c>
      <c r="D360" s="349">
        <f>Q76</f>
        <v>2051</v>
      </c>
      <c r="E360" s="88" t="str">
        <f>'高額レセ疾病傾向(患者一人当たり医療費順)'!$C$7</f>
        <v>0802</v>
      </c>
      <c r="F360" s="230" t="str">
        <f>'高額レセ疾病傾向(患者一人当たり医療費順)'!$D$7</f>
        <v>その他の外耳疾患</v>
      </c>
      <c r="G360" s="230" t="s">
        <v>709</v>
      </c>
      <c r="H360" s="138" t="s">
        <v>709</v>
      </c>
      <c r="I360" s="139" t="s">
        <v>709</v>
      </c>
      <c r="J360" s="140" t="s">
        <v>709</v>
      </c>
      <c r="K360" s="71" t="s">
        <v>709</v>
      </c>
      <c r="L360" s="181" t="str">
        <f t="shared" si="13"/>
        <v>-</v>
      </c>
      <c r="M360" s="188" t="str">
        <f>IFERROR(H360/$Q$76,"-")</f>
        <v>-</v>
      </c>
    </row>
    <row r="361" spans="2:13" ht="28.9" customHeight="1">
      <c r="B361" s="344"/>
      <c r="C361" s="337"/>
      <c r="D361" s="350"/>
      <c r="E361" s="80" t="str">
        <f>'高額レセ疾病傾向(患者一人当たり医療費順)'!$C$8</f>
        <v>0506</v>
      </c>
      <c r="F361" s="231" t="str">
        <f>'高額レセ疾病傾向(患者一人当たり医療費順)'!$D$8</f>
        <v>知的障害&lt;精神遅滞&gt;</v>
      </c>
      <c r="G361" s="231" t="s">
        <v>709</v>
      </c>
      <c r="H361" s="81" t="s">
        <v>709</v>
      </c>
      <c r="I361" s="82" t="s">
        <v>709</v>
      </c>
      <c r="J361" s="83" t="s">
        <v>709</v>
      </c>
      <c r="K361" s="72" t="s">
        <v>709</v>
      </c>
      <c r="L361" s="182" t="str">
        <f t="shared" si="13"/>
        <v>-</v>
      </c>
      <c r="M361" s="189" t="str">
        <f>IFERROR(H361/$Q$76,"-")</f>
        <v>-</v>
      </c>
    </row>
    <row r="362" spans="2:13" ht="28.9" customHeight="1">
      <c r="B362" s="344"/>
      <c r="C362" s="337"/>
      <c r="D362" s="350"/>
      <c r="E362" s="80" t="str">
        <f>'高額レセ疾病傾向(患者一人当たり医療費順)'!$C$9</f>
        <v>1402</v>
      </c>
      <c r="F362" s="231" t="str">
        <f>'高額レセ疾病傾向(患者一人当たり医療費順)'!$D$9</f>
        <v>腎不全</v>
      </c>
      <c r="G362" s="231" t="s">
        <v>419</v>
      </c>
      <c r="H362" s="81">
        <v>8</v>
      </c>
      <c r="I362" s="82">
        <v>18295220</v>
      </c>
      <c r="J362" s="83">
        <v>35394210</v>
      </c>
      <c r="K362" s="72">
        <f>SUM(I362:J362)</f>
        <v>53689430</v>
      </c>
      <c r="L362" s="182">
        <f t="shared" si="13"/>
        <v>6711178.75</v>
      </c>
      <c r="M362" s="189">
        <f>IFERROR(H362/$Q$76,"-")</f>
        <v>3.9005363237445147E-3</v>
      </c>
    </row>
    <row r="363" spans="2:13" ht="28.9" customHeight="1">
      <c r="B363" s="344"/>
      <c r="C363" s="337"/>
      <c r="D363" s="350"/>
      <c r="E363" s="80" t="str">
        <f>'高額レセ疾病傾向(患者一人当たり医療費順)'!$C$10</f>
        <v>0904</v>
      </c>
      <c r="F363" s="231" t="str">
        <f>'高額レセ疾病傾向(患者一人当たり医療費順)'!$D$10</f>
        <v>くも膜下出血</v>
      </c>
      <c r="G363" s="231" t="s">
        <v>162</v>
      </c>
      <c r="H363" s="81">
        <v>2</v>
      </c>
      <c r="I363" s="82">
        <v>10452500</v>
      </c>
      <c r="J363" s="83">
        <v>589720</v>
      </c>
      <c r="K363" s="72">
        <f>SUM(I363:J363)</f>
        <v>11042220</v>
      </c>
      <c r="L363" s="182">
        <f t="shared" si="13"/>
        <v>5521110</v>
      </c>
      <c r="M363" s="189">
        <f>IFERROR(H363/$Q$76,"-")</f>
        <v>9.7513408093612868E-4</v>
      </c>
    </row>
    <row r="364" spans="2:13" ht="28.9" customHeight="1" thickBot="1">
      <c r="B364" s="345"/>
      <c r="C364" s="339"/>
      <c r="D364" s="351"/>
      <c r="E364" s="84" t="str">
        <f>'高額レセ疾病傾向(患者一人当たり医療費順)'!$C$11</f>
        <v>0209</v>
      </c>
      <c r="F364" s="232" t="str">
        <f>'高額レセ疾病傾向(患者一人当たり医療費順)'!$D$11</f>
        <v>白血病</v>
      </c>
      <c r="G364" s="232" t="s">
        <v>534</v>
      </c>
      <c r="H364" s="85">
        <v>3</v>
      </c>
      <c r="I364" s="86">
        <v>23296660</v>
      </c>
      <c r="J364" s="87">
        <v>6305800</v>
      </c>
      <c r="K364" s="73">
        <f>SUM(I364:J364)</f>
        <v>29602460</v>
      </c>
      <c r="L364" s="183">
        <f t="shared" si="13"/>
        <v>9867486.666666666</v>
      </c>
      <c r="M364" s="190">
        <f>IFERROR(H364/$Q$76,"-")</f>
        <v>1.4627011214041932E-3</v>
      </c>
    </row>
    <row r="365" spans="2:13" ht="28.9" customHeight="1">
      <c r="B365" s="343">
        <v>73</v>
      </c>
      <c r="C365" s="356" t="s">
        <v>33</v>
      </c>
      <c r="D365" s="349">
        <f>Q77</f>
        <v>2849</v>
      </c>
      <c r="E365" s="88" t="str">
        <f>'高額レセ疾病傾向(患者一人当たり医療費順)'!$C$7</f>
        <v>0802</v>
      </c>
      <c r="F365" s="230" t="str">
        <f>'高額レセ疾病傾向(患者一人当たり医療費順)'!$D$7</f>
        <v>その他の外耳疾患</v>
      </c>
      <c r="G365" s="230" t="s">
        <v>709</v>
      </c>
      <c r="H365" s="138" t="s">
        <v>709</v>
      </c>
      <c r="I365" s="139" t="s">
        <v>709</v>
      </c>
      <c r="J365" s="140" t="s">
        <v>709</v>
      </c>
      <c r="K365" s="71" t="s">
        <v>709</v>
      </c>
      <c r="L365" s="181" t="str">
        <f t="shared" si="13"/>
        <v>-</v>
      </c>
      <c r="M365" s="188" t="str">
        <f>IFERROR(H365/$Q$77,"-")</f>
        <v>-</v>
      </c>
    </row>
    <row r="366" spans="2:13" ht="28.9" customHeight="1">
      <c r="B366" s="344"/>
      <c r="C366" s="337"/>
      <c r="D366" s="350"/>
      <c r="E366" s="80" t="str">
        <f>'高額レセ疾病傾向(患者一人当たり医療費順)'!$C$8</f>
        <v>0506</v>
      </c>
      <c r="F366" s="231" t="str">
        <f>'高額レセ疾病傾向(患者一人当たり医療費順)'!$D$8</f>
        <v>知的障害&lt;精神遅滞&gt;</v>
      </c>
      <c r="G366" s="231" t="s">
        <v>709</v>
      </c>
      <c r="H366" s="81" t="s">
        <v>709</v>
      </c>
      <c r="I366" s="82" t="s">
        <v>709</v>
      </c>
      <c r="J366" s="83" t="s">
        <v>709</v>
      </c>
      <c r="K366" s="72" t="s">
        <v>709</v>
      </c>
      <c r="L366" s="182" t="str">
        <f t="shared" si="13"/>
        <v>-</v>
      </c>
      <c r="M366" s="189" t="str">
        <f>IFERROR(H366/$Q$77,"-")</f>
        <v>-</v>
      </c>
    </row>
    <row r="367" spans="2:13" ht="28.9" customHeight="1">
      <c r="B367" s="344"/>
      <c r="C367" s="337"/>
      <c r="D367" s="350"/>
      <c r="E367" s="80" t="str">
        <f>'高額レセ疾病傾向(患者一人当たり医療費順)'!$C$9</f>
        <v>1402</v>
      </c>
      <c r="F367" s="231" t="str">
        <f>'高額レセ疾病傾向(患者一人当たり医療費順)'!$D$9</f>
        <v>腎不全</v>
      </c>
      <c r="G367" s="231" t="s">
        <v>419</v>
      </c>
      <c r="H367" s="81">
        <v>15</v>
      </c>
      <c r="I367" s="82">
        <v>62848270</v>
      </c>
      <c r="J367" s="83">
        <v>37585940</v>
      </c>
      <c r="K367" s="72">
        <f t="shared" ref="K367:K375" si="17">SUM(I367:J367)</f>
        <v>100434210</v>
      </c>
      <c r="L367" s="182">
        <f t="shared" si="13"/>
        <v>6695614</v>
      </c>
      <c r="M367" s="189">
        <f>IFERROR(H367/$Q$77,"-")</f>
        <v>5.2650052650052648E-3</v>
      </c>
    </row>
    <row r="368" spans="2:13" ht="28.9" customHeight="1">
      <c r="B368" s="344"/>
      <c r="C368" s="337"/>
      <c r="D368" s="350"/>
      <c r="E368" s="80" t="str">
        <f>'高額レセ疾病傾向(患者一人当たり医療費順)'!$C$10</f>
        <v>0904</v>
      </c>
      <c r="F368" s="231" t="str">
        <f>'高額レセ疾病傾向(患者一人当たり医療費順)'!$D$10</f>
        <v>くも膜下出血</v>
      </c>
      <c r="G368" s="231" t="s">
        <v>535</v>
      </c>
      <c r="H368" s="81">
        <v>2</v>
      </c>
      <c r="I368" s="82">
        <v>7863190</v>
      </c>
      <c r="J368" s="83">
        <v>134220</v>
      </c>
      <c r="K368" s="72">
        <f t="shared" si="17"/>
        <v>7997410</v>
      </c>
      <c r="L368" s="182">
        <f t="shared" si="13"/>
        <v>3998705</v>
      </c>
      <c r="M368" s="189">
        <f>IFERROR(H368/$Q$77,"-")</f>
        <v>7.0200070200070197E-4</v>
      </c>
    </row>
    <row r="369" spans="2:13" ht="28.9" customHeight="1" thickBot="1">
      <c r="B369" s="345"/>
      <c r="C369" s="339"/>
      <c r="D369" s="351"/>
      <c r="E369" s="84" t="str">
        <f>'高額レセ疾病傾向(患者一人当たり医療費順)'!$C$11</f>
        <v>0209</v>
      </c>
      <c r="F369" s="232" t="str">
        <f>'高額レセ疾病傾向(患者一人当たり医療費順)'!$D$11</f>
        <v>白血病</v>
      </c>
      <c r="G369" s="231" t="s">
        <v>439</v>
      </c>
      <c r="H369" s="81">
        <v>2</v>
      </c>
      <c r="I369" s="82">
        <v>21887430</v>
      </c>
      <c r="J369" s="83">
        <v>10469410</v>
      </c>
      <c r="K369" s="72">
        <f t="shared" si="17"/>
        <v>32356840</v>
      </c>
      <c r="L369" s="182">
        <f t="shared" si="13"/>
        <v>16178420</v>
      </c>
      <c r="M369" s="189">
        <f>IFERROR(H369/$Q$77,"-")</f>
        <v>7.0200070200070197E-4</v>
      </c>
    </row>
    <row r="370" spans="2:13" ht="28.9" customHeight="1">
      <c r="B370" s="343">
        <v>74</v>
      </c>
      <c r="C370" s="356" t="s">
        <v>34</v>
      </c>
      <c r="D370" s="349">
        <f>Q78</f>
        <v>1287</v>
      </c>
      <c r="E370" s="88" t="str">
        <f>'高額レセ疾病傾向(患者一人当たり医療費順)'!$C$7</f>
        <v>0802</v>
      </c>
      <c r="F370" s="230" t="str">
        <f>'高額レセ疾病傾向(患者一人当たり医療費順)'!$D$7</f>
        <v>その他の外耳疾患</v>
      </c>
      <c r="G370" s="230" t="s">
        <v>709</v>
      </c>
      <c r="H370" s="138" t="s">
        <v>709</v>
      </c>
      <c r="I370" s="139" t="s">
        <v>709</v>
      </c>
      <c r="J370" s="140" t="s">
        <v>709</v>
      </c>
      <c r="K370" s="71" t="s">
        <v>709</v>
      </c>
      <c r="L370" s="181" t="str">
        <f t="shared" si="13"/>
        <v>-</v>
      </c>
      <c r="M370" s="188" t="str">
        <f>IFERROR(H370/$Q$78,"-")</f>
        <v>-</v>
      </c>
    </row>
    <row r="371" spans="2:13" ht="28.9" customHeight="1">
      <c r="B371" s="344"/>
      <c r="C371" s="337"/>
      <c r="D371" s="350"/>
      <c r="E371" s="80" t="str">
        <f>'高額レセ疾病傾向(患者一人当たり医療費順)'!$C$8</f>
        <v>0506</v>
      </c>
      <c r="F371" s="231" t="str">
        <f>'高額レセ疾病傾向(患者一人当たり医療費順)'!$D$8</f>
        <v>知的障害&lt;精神遅滞&gt;</v>
      </c>
      <c r="G371" s="231" t="s">
        <v>709</v>
      </c>
      <c r="H371" s="81" t="s">
        <v>709</v>
      </c>
      <c r="I371" s="82" t="s">
        <v>709</v>
      </c>
      <c r="J371" s="83" t="s">
        <v>709</v>
      </c>
      <c r="K371" s="72" t="s">
        <v>709</v>
      </c>
      <c r="L371" s="182" t="str">
        <f t="shared" si="13"/>
        <v>-</v>
      </c>
      <c r="M371" s="189" t="str">
        <f>IFERROR(H371/$Q$78,"-")</f>
        <v>-</v>
      </c>
    </row>
    <row r="372" spans="2:13" ht="28.9" customHeight="1">
      <c r="B372" s="344"/>
      <c r="C372" s="337"/>
      <c r="D372" s="350"/>
      <c r="E372" s="80" t="str">
        <f>'高額レセ疾病傾向(患者一人当たり医療費順)'!$C$9</f>
        <v>1402</v>
      </c>
      <c r="F372" s="231" t="str">
        <f>'高額レセ疾病傾向(患者一人当たり医療費順)'!$D$9</f>
        <v>腎不全</v>
      </c>
      <c r="G372" s="231" t="s">
        <v>536</v>
      </c>
      <c r="H372" s="81">
        <v>9</v>
      </c>
      <c r="I372" s="82">
        <v>8561430</v>
      </c>
      <c r="J372" s="83">
        <v>47440610</v>
      </c>
      <c r="K372" s="72">
        <f t="shared" si="17"/>
        <v>56002040</v>
      </c>
      <c r="L372" s="182">
        <f t="shared" si="13"/>
        <v>6222448.888888889</v>
      </c>
      <c r="M372" s="189">
        <f>IFERROR(H372/$Q$78,"-")</f>
        <v>6.993006993006993E-3</v>
      </c>
    </row>
    <row r="373" spans="2:13" ht="28.9" customHeight="1">
      <c r="B373" s="344"/>
      <c r="C373" s="337"/>
      <c r="D373" s="350"/>
      <c r="E373" s="80" t="str">
        <f>'高額レセ疾病傾向(患者一人当たり医療費順)'!$C$10</f>
        <v>0904</v>
      </c>
      <c r="F373" s="231" t="str">
        <f>'高額レセ疾病傾向(患者一人当たり医療費順)'!$D$10</f>
        <v>くも膜下出血</v>
      </c>
      <c r="G373" s="231" t="s">
        <v>709</v>
      </c>
      <c r="H373" s="81" t="s">
        <v>709</v>
      </c>
      <c r="I373" s="82" t="s">
        <v>709</v>
      </c>
      <c r="J373" s="83" t="s">
        <v>709</v>
      </c>
      <c r="K373" s="72" t="s">
        <v>709</v>
      </c>
      <c r="L373" s="182" t="str">
        <f t="shared" si="13"/>
        <v>-</v>
      </c>
      <c r="M373" s="189" t="str">
        <f>IFERROR(H373/$Q$78,"-")</f>
        <v>-</v>
      </c>
    </row>
    <row r="374" spans="2:13" ht="28.9" customHeight="1" thickBot="1">
      <c r="B374" s="344"/>
      <c r="C374" s="337"/>
      <c r="D374" s="350"/>
      <c r="E374" s="89" t="str">
        <f>'高額レセ疾病傾向(患者一人当たり医療費順)'!$C$11</f>
        <v>0209</v>
      </c>
      <c r="F374" s="233" t="str">
        <f>'高額レセ疾病傾向(患者一人当たり医療費順)'!$D$11</f>
        <v>白血病</v>
      </c>
      <c r="G374" s="233" t="s">
        <v>709</v>
      </c>
      <c r="H374" s="141" t="s">
        <v>709</v>
      </c>
      <c r="I374" s="142" t="s">
        <v>709</v>
      </c>
      <c r="J374" s="143" t="s">
        <v>709</v>
      </c>
      <c r="K374" s="74" t="s">
        <v>709</v>
      </c>
      <c r="L374" s="184" t="str">
        <f t="shared" si="13"/>
        <v>-</v>
      </c>
      <c r="M374" s="191" t="str">
        <f>IFERROR(H374/$Q$78,"-")</f>
        <v>-</v>
      </c>
    </row>
    <row r="375" spans="2:13" ht="28.9" customHeight="1" thickTop="1">
      <c r="B375" s="334" t="s">
        <v>1006</v>
      </c>
      <c r="C375" s="335"/>
      <c r="D375" s="352">
        <f>Q79</f>
        <v>1252666</v>
      </c>
      <c r="E375" s="75" t="str">
        <f>'高額レセ疾病傾向(患者一人当たり医療費順)'!$C$7</f>
        <v>0802</v>
      </c>
      <c r="F375" s="234" t="str">
        <f>'高額レセ疾病傾向(患者一人当たり医療費順)'!$D$7</f>
        <v>その他の外耳疾患</v>
      </c>
      <c r="G375" s="234" t="str">
        <f>'高額レセ疾病傾向(患者一人当たり医療費順)'!$E$7</f>
        <v>耳垢栓塞</v>
      </c>
      <c r="H375" s="76">
        <f>'高額レセ疾病傾向(患者一人当たり医療費順)'!$F$7</f>
        <v>1</v>
      </c>
      <c r="I375" s="77">
        <f>'高額レセ疾病傾向(患者一人当たり医療費順)'!$G$7</f>
        <v>6094370</v>
      </c>
      <c r="J375" s="78">
        <f>'高額レセ疾病傾向(患者一人当たり医療費順)'!$H$7</f>
        <v>0</v>
      </c>
      <c r="K375" s="79">
        <f t="shared" si="17"/>
        <v>6094370</v>
      </c>
      <c r="L375" s="195">
        <f t="shared" si="13"/>
        <v>6094370</v>
      </c>
      <c r="M375" s="196">
        <f>IFERROR(H375/$Q$79,"-")</f>
        <v>7.982973913237846E-7</v>
      </c>
    </row>
    <row r="376" spans="2:13" ht="28.9" customHeight="1">
      <c r="B376" s="336"/>
      <c r="C376" s="337"/>
      <c r="D376" s="350"/>
      <c r="E376" s="80" t="str">
        <f>'高額レセ疾病傾向(患者一人当たり医療費順)'!$C$8</f>
        <v>0506</v>
      </c>
      <c r="F376" s="231" t="str">
        <f>'高額レセ疾病傾向(患者一人当たり医療費順)'!$D$8</f>
        <v>知的障害&lt;精神遅滞&gt;</v>
      </c>
      <c r="G376" s="231" t="str">
        <f>'高額レセ疾病傾向(患者一人当たり医療費順)'!$E$8</f>
        <v>知的障害,最重度知的障害</v>
      </c>
      <c r="H376" s="81">
        <f>'高額レセ疾病傾向(患者一人当たり医療費順)'!$F$8</f>
        <v>5</v>
      </c>
      <c r="I376" s="82">
        <f>'高額レセ疾病傾向(患者一人当たり医療費順)'!$G$8</f>
        <v>28222110</v>
      </c>
      <c r="J376" s="83">
        <f>'高額レセ疾病傾向(患者一人当たり医療費順)'!$H$8</f>
        <v>2085780</v>
      </c>
      <c r="K376" s="72">
        <f t="shared" si="14"/>
        <v>30307890</v>
      </c>
      <c r="L376" s="182">
        <f t="shared" si="13"/>
        <v>6061578</v>
      </c>
      <c r="M376" s="189">
        <f>IFERROR(H376/$Q$79,"-")</f>
        <v>3.9914869566189231E-6</v>
      </c>
    </row>
    <row r="377" spans="2:13" ht="28.9" customHeight="1">
      <c r="B377" s="336"/>
      <c r="C377" s="337"/>
      <c r="D377" s="350"/>
      <c r="E377" s="80" t="str">
        <f>'高額レセ疾病傾向(患者一人当たり医療費順)'!$C$9</f>
        <v>1402</v>
      </c>
      <c r="F377" s="231" t="str">
        <f>'高額レセ疾病傾向(患者一人当たり医療費順)'!$D$9</f>
        <v>腎不全</v>
      </c>
      <c r="G377" s="231" t="str">
        <f>'高額レセ疾病傾向(患者一人当たり医療費順)'!$E$9</f>
        <v>慢性腎不全,末期腎不全,腎性貧血</v>
      </c>
      <c r="H377" s="81">
        <f>'高額レセ疾病傾向(患者一人当たり医療費順)'!$F$9</f>
        <v>6809</v>
      </c>
      <c r="I377" s="82">
        <f>'高額レセ疾病傾向(患者一人当たり医療費順)'!$G$9</f>
        <v>21160281050</v>
      </c>
      <c r="J377" s="83">
        <f>'高額レセ疾病傾向(患者一人当たり医療費順)'!$H$9</f>
        <v>19992318740</v>
      </c>
      <c r="K377" s="72">
        <f t="shared" si="14"/>
        <v>41152599790</v>
      </c>
      <c r="L377" s="182">
        <f t="shared" si="13"/>
        <v>6043853.692172125</v>
      </c>
      <c r="M377" s="189">
        <f>IFERROR(H377/$Q$79,"-")</f>
        <v>5.4356069375236498E-3</v>
      </c>
    </row>
    <row r="378" spans="2:13" ht="28.9" customHeight="1">
      <c r="B378" s="336"/>
      <c r="C378" s="337"/>
      <c r="D378" s="350"/>
      <c r="E378" s="80" t="str">
        <f>'高額レセ疾病傾向(患者一人当たり医療費順)'!$C$10</f>
        <v>0904</v>
      </c>
      <c r="F378" s="231" t="str">
        <f>'高額レセ疾病傾向(患者一人当たり医療費順)'!$D$10</f>
        <v>くも膜下出血</v>
      </c>
      <c r="G378" s="231" t="str">
        <f>'高額レセ疾病傾向(患者一人当たり医療費順)'!$E$10</f>
        <v>くも膜下出血,くも膜下出血後遺症,ＩＣ－ＰＣ動脈瘤破裂によるくも膜下出血</v>
      </c>
      <c r="H378" s="81">
        <f>'高額レセ疾病傾向(患者一人当たり医療費順)'!$F$10</f>
        <v>502</v>
      </c>
      <c r="I378" s="82">
        <f>'高額レセ疾病傾向(患者一人当たり医療費順)'!$G$10</f>
        <v>2855564560</v>
      </c>
      <c r="J378" s="83">
        <f>'高額レセ疾病傾向(患者一人当たり医療費順)'!$H$10</f>
        <v>96157470</v>
      </c>
      <c r="K378" s="72">
        <f t="shared" si="14"/>
        <v>2951722030</v>
      </c>
      <c r="L378" s="182">
        <f t="shared" si="13"/>
        <v>5879924.3625498004</v>
      </c>
      <c r="M378" s="189">
        <f>IFERROR(H378/$Q$79,"-")</f>
        <v>4.0074529044453988E-4</v>
      </c>
    </row>
    <row r="379" spans="2:13" ht="28.9" customHeight="1" thickBot="1">
      <c r="B379" s="338"/>
      <c r="C379" s="339"/>
      <c r="D379" s="351"/>
      <c r="E379" s="84" t="str">
        <f>'高額レセ疾病傾向(患者一人当たり医療費順)'!$C$11</f>
        <v>0209</v>
      </c>
      <c r="F379" s="232" t="str">
        <f>'高額レセ疾病傾向(患者一人当たり医療費順)'!$D$11</f>
        <v>白血病</v>
      </c>
      <c r="G379" s="232" t="str">
        <f>'高額レセ疾病傾向(患者一人当たり医療費順)'!$E$11</f>
        <v>急性骨髄性白血病,慢性骨髄性白血病,慢性リンパ性白血病</v>
      </c>
      <c r="H379" s="85">
        <f>'高額レセ疾病傾向(患者一人当たり医療費順)'!$F$11</f>
        <v>531</v>
      </c>
      <c r="I379" s="86">
        <f>'高額レセ疾病傾向(患者一人当たり医療費順)'!$G$11</f>
        <v>1644171630</v>
      </c>
      <c r="J379" s="87">
        <f>'高額レセ疾病傾向(患者一人当たり医療費順)'!$H$11</f>
        <v>1132648260</v>
      </c>
      <c r="K379" s="73">
        <f t="shared" si="14"/>
        <v>2776819890</v>
      </c>
      <c r="L379" s="183">
        <f t="shared" si="13"/>
        <v>5229415.988700565</v>
      </c>
      <c r="M379" s="190">
        <f>IFERROR(H379/$Q$79,"-")</f>
        <v>4.2389591479292965E-4</v>
      </c>
    </row>
    <row r="380" spans="2:13" ht="13.5" customHeight="1">
      <c r="B380" s="23" t="s">
        <v>386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335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358</v>
      </c>
      <c r="D383" s="70"/>
      <c r="G383" s="26"/>
    </row>
    <row r="384" spans="2:13" ht="13.5" customHeight="1">
      <c r="B384" s="70" t="s">
        <v>700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B375:C379"/>
    <mergeCell ref="D375:D379"/>
    <mergeCell ref="D350:D354"/>
    <mergeCell ref="D355:D359"/>
    <mergeCell ref="D360:D364"/>
    <mergeCell ref="D365:D369"/>
    <mergeCell ref="D370:D374"/>
    <mergeCell ref="D325:D329"/>
    <mergeCell ref="D330:D334"/>
    <mergeCell ref="D335:D339"/>
    <mergeCell ref="D340:D344"/>
    <mergeCell ref="D345:D349"/>
    <mergeCell ref="C365:C369"/>
    <mergeCell ref="C370:C374"/>
    <mergeCell ref="B365:B369"/>
    <mergeCell ref="B370:B374"/>
    <mergeCell ref="B360:B364"/>
    <mergeCell ref="D300:D304"/>
    <mergeCell ref="D305:D309"/>
    <mergeCell ref="D310:D314"/>
    <mergeCell ref="D315:D319"/>
    <mergeCell ref="D320:D324"/>
    <mergeCell ref="D275:D279"/>
    <mergeCell ref="D280:D284"/>
    <mergeCell ref="D285:D289"/>
    <mergeCell ref="D290:D294"/>
    <mergeCell ref="D295:D299"/>
    <mergeCell ref="D250:D254"/>
    <mergeCell ref="D255:D259"/>
    <mergeCell ref="D260:D264"/>
    <mergeCell ref="D265:D269"/>
    <mergeCell ref="D270:D274"/>
    <mergeCell ref="D225:D229"/>
    <mergeCell ref="D230:D234"/>
    <mergeCell ref="D235:D239"/>
    <mergeCell ref="D240:D244"/>
    <mergeCell ref="D245:D249"/>
    <mergeCell ref="D200:D204"/>
    <mergeCell ref="D205:D209"/>
    <mergeCell ref="D210:D214"/>
    <mergeCell ref="D215:D219"/>
    <mergeCell ref="D220:D224"/>
    <mergeCell ref="D175:D179"/>
    <mergeCell ref="D180:D184"/>
    <mergeCell ref="D185:D189"/>
    <mergeCell ref="D190:D194"/>
    <mergeCell ref="D195:D199"/>
    <mergeCell ref="D150:D154"/>
    <mergeCell ref="D155:D159"/>
    <mergeCell ref="D160:D164"/>
    <mergeCell ref="D165:D169"/>
    <mergeCell ref="D170:D174"/>
    <mergeCell ref="D125:D129"/>
    <mergeCell ref="D130:D134"/>
    <mergeCell ref="D135:D139"/>
    <mergeCell ref="D140:D144"/>
    <mergeCell ref="D145:D149"/>
    <mergeCell ref="D100:D104"/>
    <mergeCell ref="D105:D109"/>
    <mergeCell ref="D110:D114"/>
    <mergeCell ref="D115:D119"/>
    <mergeCell ref="D120:D124"/>
    <mergeCell ref="D75:D79"/>
    <mergeCell ref="D80:D84"/>
    <mergeCell ref="D85:D89"/>
    <mergeCell ref="D90:D94"/>
    <mergeCell ref="D95:D99"/>
    <mergeCell ref="D50:D54"/>
    <mergeCell ref="D55:D59"/>
    <mergeCell ref="D60:D64"/>
    <mergeCell ref="D65:D69"/>
    <mergeCell ref="D70:D74"/>
    <mergeCell ref="D25:D29"/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C310:C314"/>
    <mergeCell ref="C350:C354"/>
    <mergeCell ref="C355:C359"/>
    <mergeCell ref="C360:C364"/>
    <mergeCell ref="C345:C349"/>
    <mergeCell ref="C340:C344"/>
    <mergeCell ref="C230:C234"/>
    <mergeCell ref="C235:C239"/>
    <mergeCell ref="C240:C244"/>
    <mergeCell ref="C245:C249"/>
    <mergeCell ref="C250:C254"/>
    <mergeCell ref="C255:C259"/>
    <mergeCell ref="C320:C324"/>
    <mergeCell ref="C325:C329"/>
    <mergeCell ref="C330:C334"/>
    <mergeCell ref="C335:C339"/>
    <mergeCell ref="C315:C319"/>
    <mergeCell ref="C260:C264"/>
    <mergeCell ref="C265:C269"/>
    <mergeCell ref="C270:C274"/>
    <mergeCell ref="C275:C279"/>
    <mergeCell ref="C280:C284"/>
    <mergeCell ref="C290:C294"/>
    <mergeCell ref="C295:C299"/>
    <mergeCell ref="C285:C289"/>
    <mergeCell ref="C300:C304"/>
    <mergeCell ref="C305:C309"/>
    <mergeCell ref="C225:C229"/>
    <mergeCell ref="C215:C219"/>
    <mergeCell ref="C220:C224"/>
    <mergeCell ref="C165:C16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C160:C164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10:C214"/>
    <mergeCell ref="C105:C109"/>
    <mergeCell ref="C50:C54"/>
    <mergeCell ref="C55:C59"/>
    <mergeCell ref="C60:C64"/>
    <mergeCell ref="C65:C69"/>
    <mergeCell ref="C70:C74"/>
    <mergeCell ref="C75:C79"/>
    <mergeCell ref="C80:C84"/>
    <mergeCell ref="C85:C89"/>
    <mergeCell ref="C90:C94"/>
    <mergeCell ref="C95:C99"/>
    <mergeCell ref="C100:C104"/>
    <mergeCell ref="C45:C49"/>
    <mergeCell ref="I3:K3"/>
    <mergeCell ref="L3:L4"/>
    <mergeCell ref="E3:F4"/>
    <mergeCell ref="C3:C4"/>
    <mergeCell ref="C5:C9"/>
    <mergeCell ref="G3:G4"/>
    <mergeCell ref="H3:H4"/>
    <mergeCell ref="C10:C14"/>
    <mergeCell ref="C15:C19"/>
    <mergeCell ref="C20:C24"/>
    <mergeCell ref="C25:C29"/>
    <mergeCell ref="C30:C34"/>
    <mergeCell ref="C35:C39"/>
    <mergeCell ref="C40:C44"/>
    <mergeCell ref="D3:D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260:B264"/>
    <mergeCell ref="B265:B269"/>
    <mergeCell ref="B270:B27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3:B4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230:B234"/>
    <mergeCell ref="B235:B239"/>
    <mergeCell ref="B240:B244"/>
    <mergeCell ref="B245:B249"/>
    <mergeCell ref="B250:B254"/>
    <mergeCell ref="B255:B25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2" man="1"/>
    <brk id="124" max="11" man="1"/>
    <brk id="164" max="12" man="1"/>
    <brk id="204" max="12" man="1"/>
    <brk id="244" max="11" man="1"/>
    <brk id="284" max="12" man="1"/>
    <brk id="324" max="12" man="1"/>
    <brk id="364" max="11" man="1"/>
  </rowBreaks>
  <ignoredErrors>
    <ignoredError sqref="K5:K9 K16:K19 K22:K24 K27:K28 K32:K34 K35 K42:K44 K52:K53 K54 K62:K64 K67:K69 K77:K79 K82:K84 K87:K89 K92:K94 K97:K99 K102:K104 K112:K114 K116:K119 K122:K124 K127:K129 K132:K134 K142:K144 K147:K149 K152:K154 K157:K159 K162:K164 K168:K169 K177:K179 K182:K183 K184 K192:K194 K197:K199 K202:K204 K207:K209 K212:K214 K222:K224 K227:K229 K231:K234 K237:K239 K242:K244 K247:K249 K257:K259 K262:K264 K267 K277:K279 K282:K284 K286:K289 K292:K294 K297:K299 K309:K310 K322:K324 K327 K332:K334 K342 K357 K12:K14 K37:K39 K57:K59 K107:K109 K137:K139 K172:K174 K187:K189 K217:K219 K47:K49 K72:K74 K167 K252:K254 K269 K272:K274 K302:K304 K307:K308 K313:K314 K317:K319 K337 K339 K344 K347:K349 K352:K353 K359 K362:K364 K367:K369 K372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6" style="6" customWidth="1"/>
    <col min="3" max="3" width="5.625" style="6" customWidth="1"/>
    <col min="4" max="4" width="21.75" style="6" customWidth="1"/>
    <col min="5" max="5" width="37.625" style="6" customWidth="1"/>
    <col min="6" max="6" width="8.25" style="26" bestFit="1" customWidth="1"/>
    <col min="7" max="9" width="9.75" style="6" customWidth="1"/>
    <col min="10" max="10" width="10.625" style="6" customWidth="1"/>
    <col min="11" max="11" width="12.125" style="6" customWidth="1"/>
    <col min="12" max="12" width="9.75" style="6" customWidth="1"/>
    <col min="13" max="16384" width="9" style="6"/>
  </cols>
  <sheetData>
    <row r="1" spans="1:13" ht="16.5" customHeight="1">
      <c r="A1" s="100" t="s">
        <v>373</v>
      </c>
      <c r="B1" s="101"/>
      <c r="C1" s="102"/>
      <c r="D1" s="102"/>
      <c r="E1" s="102"/>
      <c r="F1" s="102"/>
      <c r="G1" s="102"/>
      <c r="H1" s="102"/>
      <c r="I1" s="102"/>
      <c r="J1" s="102"/>
    </row>
    <row r="2" spans="1:13" ht="16.5" customHeight="1">
      <c r="A2" s="100" t="s">
        <v>356</v>
      </c>
      <c r="B2" s="100"/>
      <c r="C2" s="4"/>
      <c r="D2" s="4"/>
      <c r="E2" s="4"/>
      <c r="F2" s="4"/>
      <c r="G2" s="4"/>
      <c r="H2" s="4"/>
      <c r="I2" s="4"/>
      <c r="J2" s="4"/>
    </row>
    <row r="3" spans="1:13" ht="21" customHeight="1">
      <c r="A3" s="100"/>
      <c r="B3" s="320" t="s">
        <v>407</v>
      </c>
      <c r="C3" s="320"/>
      <c r="D3" s="320"/>
      <c r="E3" s="204">
        <f>地区別_患者数!$AM$14</f>
        <v>1252666</v>
      </c>
      <c r="F3" s="4"/>
      <c r="G3" s="4"/>
      <c r="H3" s="4"/>
      <c r="I3" s="4"/>
      <c r="J3" s="4"/>
    </row>
    <row r="4" spans="1:13" ht="16.5" customHeight="1">
      <c r="A4" s="100"/>
      <c r="B4" s="100"/>
      <c r="C4" s="4"/>
      <c r="D4" s="4"/>
      <c r="E4" s="4"/>
      <c r="F4" s="4"/>
      <c r="G4" s="4"/>
      <c r="H4" s="4"/>
      <c r="I4" s="4"/>
      <c r="J4" s="4"/>
    </row>
    <row r="5" spans="1:13" s="67" customFormat="1" ht="22.5" customHeight="1">
      <c r="A5" s="103"/>
      <c r="B5" s="340" t="s">
        <v>109</v>
      </c>
      <c r="C5" s="326" t="s">
        <v>689</v>
      </c>
      <c r="D5" s="327"/>
      <c r="E5" s="330" t="s">
        <v>708</v>
      </c>
      <c r="F5" s="330" t="s">
        <v>707</v>
      </c>
      <c r="G5" s="331" t="s">
        <v>690</v>
      </c>
      <c r="H5" s="332"/>
      <c r="I5" s="333"/>
      <c r="J5" s="323" t="s">
        <v>691</v>
      </c>
      <c r="K5" s="321" t="s">
        <v>408</v>
      </c>
    </row>
    <row r="6" spans="1:13" s="67" customFormat="1" ht="22.5" customHeight="1">
      <c r="A6" s="103"/>
      <c r="B6" s="361"/>
      <c r="C6" s="328"/>
      <c r="D6" s="329"/>
      <c r="E6" s="325"/>
      <c r="F6" s="325"/>
      <c r="G6" s="104" t="s">
        <v>110</v>
      </c>
      <c r="H6" s="105" t="s">
        <v>111</v>
      </c>
      <c r="I6" s="106" t="s">
        <v>112</v>
      </c>
      <c r="J6" s="324"/>
      <c r="K6" s="322"/>
    </row>
    <row r="7" spans="1:13" s="68" customFormat="1" ht="37.5" customHeight="1">
      <c r="B7" s="69">
        <v>1</v>
      </c>
      <c r="C7" s="134" t="s">
        <v>156</v>
      </c>
      <c r="D7" s="229" t="s">
        <v>182</v>
      </c>
      <c r="E7" s="229" t="s">
        <v>422</v>
      </c>
      <c r="F7" s="135">
        <v>22293</v>
      </c>
      <c r="G7" s="136">
        <v>57454397580</v>
      </c>
      <c r="H7" s="137">
        <v>8874260950</v>
      </c>
      <c r="I7" s="135">
        <v>66328658530</v>
      </c>
      <c r="J7" s="135">
        <v>2975313.2611133498</v>
      </c>
      <c r="K7" s="205">
        <f>IFERROR(F7/$E$3,0)</f>
        <v>1.7796443744781131E-2</v>
      </c>
      <c r="M7" s="173"/>
    </row>
    <row r="8" spans="1:13" s="68" customFormat="1" ht="37.5" customHeight="1">
      <c r="B8" s="69">
        <v>2</v>
      </c>
      <c r="C8" s="134" t="s">
        <v>157</v>
      </c>
      <c r="D8" s="229" t="s">
        <v>183</v>
      </c>
      <c r="E8" s="229" t="s">
        <v>432</v>
      </c>
      <c r="F8" s="135">
        <v>15054</v>
      </c>
      <c r="G8" s="136">
        <v>42052111640</v>
      </c>
      <c r="H8" s="137">
        <v>9542001720</v>
      </c>
      <c r="I8" s="135">
        <v>51594113360</v>
      </c>
      <c r="J8" s="135">
        <v>3427269.3875381998</v>
      </c>
      <c r="K8" s="205">
        <f t="shared" ref="K8:K26" si="0">IFERROR(F8/$E$3,0)</f>
        <v>1.2017568928988254E-2</v>
      </c>
    </row>
    <row r="9" spans="1:13" s="68" customFormat="1" ht="37.5" customHeight="1">
      <c r="B9" s="69">
        <v>3</v>
      </c>
      <c r="C9" s="134" t="s">
        <v>158</v>
      </c>
      <c r="D9" s="229" t="s">
        <v>997</v>
      </c>
      <c r="E9" s="229" t="s">
        <v>582</v>
      </c>
      <c r="F9" s="135">
        <v>11759</v>
      </c>
      <c r="G9" s="136">
        <v>25274802480</v>
      </c>
      <c r="H9" s="137">
        <v>17382429910</v>
      </c>
      <c r="I9" s="135">
        <v>42657232390</v>
      </c>
      <c r="J9" s="135">
        <v>3627624.1508631702</v>
      </c>
      <c r="K9" s="205">
        <f t="shared" si="0"/>
        <v>9.3871790245763833E-3</v>
      </c>
    </row>
    <row r="10" spans="1:13" s="68" customFormat="1" ht="37.5" customHeight="1">
      <c r="B10" s="69">
        <v>4</v>
      </c>
      <c r="C10" s="134" t="s">
        <v>160</v>
      </c>
      <c r="D10" s="229" t="s">
        <v>185</v>
      </c>
      <c r="E10" s="229" t="s">
        <v>579</v>
      </c>
      <c r="F10" s="135">
        <v>10136</v>
      </c>
      <c r="G10" s="136">
        <v>35642285730</v>
      </c>
      <c r="H10" s="137">
        <v>3003105950</v>
      </c>
      <c r="I10" s="135">
        <v>38645391680</v>
      </c>
      <c r="J10" s="135">
        <v>3812686.6298342501</v>
      </c>
      <c r="K10" s="205">
        <f t="shared" si="0"/>
        <v>8.0915423584578816E-3</v>
      </c>
    </row>
    <row r="11" spans="1:13" s="68" customFormat="1" ht="37.5" customHeight="1">
      <c r="B11" s="69">
        <v>5</v>
      </c>
      <c r="C11" s="134" t="s">
        <v>159</v>
      </c>
      <c r="D11" s="229" t="s">
        <v>184</v>
      </c>
      <c r="E11" s="229" t="s">
        <v>724</v>
      </c>
      <c r="F11" s="135">
        <v>10100</v>
      </c>
      <c r="G11" s="136">
        <v>23735776040</v>
      </c>
      <c r="H11" s="137">
        <v>4887168940</v>
      </c>
      <c r="I11" s="135">
        <v>28622944980</v>
      </c>
      <c r="J11" s="135">
        <v>2833954.9485148499</v>
      </c>
      <c r="K11" s="205">
        <f t="shared" si="0"/>
        <v>8.0628036523702241E-3</v>
      </c>
    </row>
    <row r="12" spans="1:13" s="68" customFormat="1" ht="37.5" customHeight="1">
      <c r="B12" s="69">
        <v>6</v>
      </c>
      <c r="C12" s="134" t="s">
        <v>186</v>
      </c>
      <c r="D12" s="229" t="s">
        <v>187</v>
      </c>
      <c r="E12" s="229" t="s">
        <v>725</v>
      </c>
      <c r="F12" s="135">
        <v>9132</v>
      </c>
      <c r="G12" s="136">
        <v>29781271840</v>
      </c>
      <c r="H12" s="137">
        <v>2810797090</v>
      </c>
      <c r="I12" s="135">
        <v>32592068930</v>
      </c>
      <c r="J12" s="135">
        <v>3568995.7216381999</v>
      </c>
      <c r="K12" s="205">
        <f t="shared" si="0"/>
        <v>7.2900517775688015E-3</v>
      </c>
    </row>
    <row r="13" spans="1:13" s="68" customFormat="1" ht="37.5" customHeight="1">
      <c r="B13" s="69">
        <v>7</v>
      </c>
      <c r="C13" s="134" t="s">
        <v>318</v>
      </c>
      <c r="D13" s="229" t="s">
        <v>319</v>
      </c>
      <c r="E13" s="229" t="s">
        <v>726</v>
      </c>
      <c r="F13" s="135">
        <v>7869</v>
      </c>
      <c r="G13" s="136">
        <v>14681622160</v>
      </c>
      <c r="H13" s="137">
        <v>3156438780</v>
      </c>
      <c r="I13" s="135">
        <v>17838060940</v>
      </c>
      <c r="J13" s="135">
        <v>2266877.7405007002</v>
      </c>
      <c r="K13" s="205">
        <f t="shared" si="0"/>
        <v>6.2818021723268615E-3</v>
      </c>
    </row>
    <row r="14" spans="1:13" s="68" customFormat="1" ht="37.5" customHeight="1">
      <c r="B14" s="69">
        <v>8</v>
      </c>
      <c r="C14" s="134" t="s">
        <v>150</v>
      </c>
      <c r="D14" s="229" t="s">
        <v>171</v>
      </c>
      <c r="E14" s="229" t="s">
        <v>413</v>
      </c>
      <c r="F14" s="135">
        <v>6809</v>
      </c>
      <c r="G14" s="136">
        <v>21160281050</v>
      </c>
      <c r="H14" s="137">
        <v>19992318740</v>
      </c>
      <c r="I14" s="135">
        <v>41152599790</v>
      </c>
      <c r="J14" s="135">
        <v>6043853.6921721203</v>
      </c>
      <c r="K14" s="205">
        <f t="shared" si="0"/>
        <v>5.4356069375236498E-3</v>
      </c>
    </row>
    <row r="15" spans="1:13" s="68" customFormat="1" ht="37.5" customHeight="1">
      <c r="B15" s="69">
        <v>9</v>
      </c>
      <c r="C15" s="134" t="s">
        <v>325</v>
      </c>
      <c r="D15" s="229" t="s">
        <v>326</v>
      </c>
      <c r="E15" s="229" t="s">
        <v>727</v>
      </c>
      <c r="F15" s="135">
        <v>6807</v>
      </c>
      <c r="G15" s="136">
        <v>11898326950</v>
      </c>
      <c r="H15" s="137">
        <v>3230637100</v>
      </c>
      <c r="I15" s="135">
        <v>15128964050</v>
      </c>
      <c r="J15" s="135">
        <v>2222559.7252827999</v>
      </c>
      <c r="K15" s="205">
        <f t="shared" si="0"/>
        <v>5.4340103427410018E-3</v>
      </c>
    </row>
    <row r="16" spans="1:13" s="68" customFormat="1" ht="37.5" customHeight="1">
      <c r="B16" s="69">
        <v>10</v>
      </c>
      <c r="C16" s="134" t="s">
        <v>323</v>
      </c>
      <c r="D16" s="229" t="s">
        <v>324</v>
      </c>
      <c r="E16" s="229" t="s">
        <v>728</v>
      </c>
      <c r="F16" s="135">
        <v>6491</v>
      </c>
      <c r="G16" s="136">
        <v>17184275110</v>
      </c>
      <c r="H16" s="137">
        <v>3210909390</v>
      </c>
      <c r="I16" s="135">
        <v>20395184500</v>
      </c>
      <c r="J16" s="135">
        <v>3142071.2525034701</v>
      </c>
      <c r="K16" s="205">
        <f t="shared" si="0"/>
        <v>5.1817483670826862E-3</v>
      </c>
    </row>
    <row r="17" spans="2:11" s="68" customFormat="1" ht="37.5" customHeight="1">
      <c r="B17" s="69">
        <v>11</v>
      </c>
      <c r="C17" s="134" t="s">
        <v>321</v>
      </c>
      <c r="D17" s="229" t="s">
        <v>322</v>
      </c>
      <c r="E17" s="229" t="s">
        <v>729</v>
      </c>
      <c r="F17" s="135">
        <v>6112</v>
      </c>
      <c r="G17" s="136">
        <v>13575795310</v>
      </c>
      <c r="H17" s="137">
        <v>3530492560</v>
      </c>
      <c r="I17" s="135">
        <v>17106287870</v>
      </c>
      <c r="J17" s="135">
        <v>2798803.64365183</v>
      </c>
      <c r="K17" s="205">
        <f t="shared" si="0"/>
        <v>4.8791936557709718E-3</v>
      </c>
    </row>
    <row r="18" spans="2:11" s="68" customFormat="1" ht="37.5" customHeight="1">
      <c r="B18" s="69">
        <v>12</v>
      </c>
      <c r="C18" s="134" t="s">
        <v>320</v>
      </c>
      <c r="D18" s="229" t="s">
        <v>695</v>
      </c>
      <c r="E18" s="229" t="s">
        <v>730</v>
      </c>
      <c r="F18" s="135">
        <v>5264</v>
      </c>
      <c r="G18" s="136">
        <v>15106987780</v>
      </c>
      <c r="H18" s="137">
        <v>2525920700</v>
      </c>
      <c r="I18" s="135">
        <v>17632908480</v>
      </c>
      <c r="J18" s="135">
        <v>3349716.6565349498</v>
      </c>
      <c r="K18" s="205">
        <f t="shared" si="0"/>
        <v>4.2022374679284019E-3</v>
      </c>
    </row>
    <row r="19" spans="2:11" s="68" customFormat="1" ht="37.5" customHeight="1">
      <c r="B19" s="69">
        <v>13</v>
      </c>
      <c r="C19" s="134" t="s">
        <v>259</v>
      </c>
      <c r="D19" s="229" t="s">
        <v>998</v>
      </c>
      <c r="E19" s="229" t="s">
        <v>716</v>
      </c>
      <c r="F19" s="135">
        <v>5161</v>
      </c>
      <c r="G19" s="136">
        <v>10918067410</v>
      </c>
      <c r="H19" s="137">
        <v>10977123670</v>
      </c>
      <c r="I19" s="135">
        <v>21895191080</v>
      </c>
      <c r="J19" s="135">
        <v>4242431.9085448598</v>
      </c>
      <c r="K19" s="205">
        <f t="shared" si="0"/>
        <v>4.1200128366220522E-3</v>
      </c>
    </row>
    <row r="20" spans="2:11" s="68" customFormat="1" ht="37.5" customHeight="1">
      <c r="B20" s="69">
        <v>14</v>
      </c>
      <c r="C20" s="134" t="s">
        <v>327</v>
      </c>
      <c r="D20" s="229" t="s">
        <v>328</v>
      </c>
      <c r="E20" s="229" t="s">
        <v>731</v>
      </c>
      <c r="F20" s="135">
        <v>4029</v>
      </c>
      <c r="G20" s="136">
        <v>6181781230</v>
      </c>
      <c r="H20" s="137">
        <v>1793713210</v>
      </c>
      <c r="I20" s="135">
        <v>7975494440</v>
      </c>
      <c r="J20" s="135">
        <v>1979522.07495656</v>
      </c>
      <c r="K20" s="205">
        <f t="shared" si="0"/>
        <v>3.2163401896435281E-3</v>
      </c>
    </row>
    <row r="21" spans="2:11" s="68" customFormat="1" ht="37.5" customHeight="1">
      <c r="B21" s="69">
        <v>15</v>
      </c>
      <c r="C21" s="134" t="s">
        <v>302</v>
      </c>
      <c r="D21" s="229" t="s">
        <v>999</v>
      </c>
      <c r="E21" s="229" t="s">
        <v>732</v>
      </c>
      <c r="F21" s="135">
        <v>3576</v>
      </c>
      <c r="G21" s="136">
        <v>7340740040</v>
      </c>
      <c r="H21" s="137">
        <v>3384983680</v>
      </c>
      <c r="I21" s="135">
        <v>10725723720</v>
      </c>
      <c r="J21" s="135">
        <v>2999363.4563758401</v>
      </c>
      <c r="K21" s="205">
        <f t="shared" si="0"/>
        <v>2.8547114713738538E-3</v>
      </c>
    </row>
    <row r="22" spans="2:11" s="68" customFormat="1" ht="37.5" customHeight="1">
      <c r="B22" s="69">
        <v>16</v>
      </c>
      <c r="C22" s="134" t="s">
        <v>329</v>
      </c>
      <c r="D22" s="229" t="s">
        <v>1000</v>
      </c>
      <c r="E22" s="229" t="s">
        <v>996</v>
      </c>
      <c r="F22" s="135">
        <v>3229</v>
      </c>
      <c r="G22" s="136">
        <v>6891341830</v>
      </c>
      <c r="H22" s="137">
        <v>2822484760</v>
      </c>
      <c r="I22" s="135">
        <v>9713826590</v>
      </c>
      <c r="J22" s="135">
        <v>3008308.0179622201</v>
      </c>
      <c r="K22" s="205">
        <f t="shared" si="0"/>
        <v>2.5777022765845004E-3</v>
      </c>
    </row>
    <row r="23" spans="2:11" s="68" customFormat="1" ht="37.5" customHeight="1">
      <c r="B23" s="69">
        <v>17</v>
      </c>
      <c r="C23" s="134" t="s">
        <v>332</v>
      </c>
      <c r="D23" s="229" t="s">
        <v>333</v>
      </c>
      <c r="E23" s="229" t="s">
        <v>733</v>
      </c>
      <c r="F23" s="135">
        <v>3146</v>
      </c>
      <c r="G23" s="136">
        <v>2408926670</v>
      </c>
      <c r="H23" s="137">
        <v>2161384010</v>
      </c>
      <c r="I23" s="135">
        <v>4570310680</v>
      </c>
      <c r="J23" s="135">
        <v>1452737.02479339</v>
      </c>
      <c r="K23" s="205">
        <f t="shared" si="0"/>
        <v>2.5114435931046265E-3</v>
      </c>
    </row>
    <row r="24" spans="2:11" s="68" customFormat="1" ht="37.5" customHeight="1">
      <c r="B24" s="69">
        <v>18</v>
      </c>
      <c r="C24" s="134" t="s">
        <v>330</v>
      </c>
      <c r="D24" s="229" t="s">
        <v>331</v>
      </c>
      <c r="E24" s="229" t="s">
        <v>734</v>
      </c>
      <c r="F24" s="135">
        <v>2975</v>
      </c>
      <c r="G24" s="136">
        <v>5800273870</v>
      </c>
      <c r="H24" s="137">
        <v>1498359710</v>
      </c>
      <c r="I24" s="135">
        <v>7298633580</v>
      </c>
      <c r="J24" s="135">
        <v>2453322.21176471</v>
      </c>
      <c r="K24" s="205">
        <f t="shared" si="0"/>
        <v>2.3749347391882592E-3</v>
      </c>
    </row>
    <row r="25" spans="2:11" s="68" customFormat="1" ht="37.5" customHeight="1">
      <c r="B25" s="69">
        <v>19</v>
      </c>
      <c r="C25" s="134" t="s">
        <v>223</v>
      </c>
      <c r="D25" s="229" t="s">
        <v>224</v>
      </c>
      <c r="E25" s="229" t="s">
        <v>714</v>
      </c>
      <c r="F25" s="135">
        <v>2724</v>
      </c>
      <c r="G25" s="136">
        <v>10533728080</v>
      </c>
      <c r="H25" s="137">
        <v>1454127510</v>
      </c>
      <c r="I25" s="135">
        <v>11987855590</v>
      </c>
      <c r="J25" s="135">
        <v>4400828.0433186498</v>
      </c>
      <c r="K25" s="205">
        <f t="shared" si="0"/>
        <v>2.1745620939659892E-3</v>
      </c>
    </row>
    <row r="26" spans="2:11" s="68" customFormat="1" ht="37.5" customHeight="1">
      <c r="B26" s="69">
        <v>20</v>
      </c>
      <c r="C26" s="134" t="s">
        <v>244</v>
      </c>
      <c r="D26" s="229" t="s">
        <v>245</v>
      </c>
      <c r="E26" s="229" t="s">
        <v>712</v>
      </c>
      <c r="F26" s="135">
        <v>2595</v>
      </c>
      <c r="G26" s="136">
        <v>11127447130</v>
      </c>
      <c r="H26" s="137">
        <v>629542010</v>
      </c>
      <c r="I26" s="135">
        <v>11756989140</v>
      </c>
      <c r="J26" s="135">
        <v>4530631.6531791901</v>
      </c>
      <c r="K26" s="205">
        <f t="shared" si="0"/>
        <v>2.0715817304852212E-3</v>
      </c>
    </row>
    <row r="27" spans="2:11" ht="13.5" customHeight="1">
      <c r="B27" s="23" t="s">
        <v>386</v>
      </c>
      <c r="C27" s="65"/>
      <c r="D27" s="65"/>
      <c r="E27" s="65"/>
      <c r="F27" s="65"/>
      <c r="G27" s="65"/>
    </row>
    <row r="28" spans="2:11" ht="13.5" customHeight="1">
      <c r="B28" s="54" t="s">
        <v>335</v>
      </c>
      <c r="F28" s="6"/>
    </row>
    <row r="29" spans="2:11" ht="13.5" customHeight="1">
      <c r="B29" s="70" t="s">
        <v>139</v>
      </c>
      <c r="E29" s="26"/>
      <c r="F29" s="6"/>
    </row>
    <row r="30" spans="2:11" ht="13.5" customHeight="1">
      <c r="B30" s="70" t="s">
        <v>358</v>
      </c>
      <c r="E30" s="26"/>
      <c r="F30" s="6"/>
    </row>
    <row r="31" spans="2:11" ht="13.5" customHeight="1">
      <c r="B31" s="70" t="s">
        <v>700</v>
      </c>
      <c r="E31" s="26"/>
      <c r="F31" s="6"/>
    </row>
    <row r="32" spans="2:11">
      <c r="B32" s="70" t="s">
        <v>140</v>
      </c>
      <c r="E32" s="26"/>
      <c r="F32" s="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47244094488188981" right="0.35433070866141736" top="0.74803149606299213" bottom="0.74803149606299213" header="0.31496062992125984" footer="0.31496062992125984"/>
  <pageSetup paperSize="9" scale="68" orientation="portrait" r:id="rId1"/>
  <headerFooter>
    <oddHeader>&amp;R&amp;"ＭＳ 明朝,標準"&amp;12 2-2.高額レセプトの件数及び医療費</oddHeader>
  </headerFooter>
  <ignoredErrors>
    <ignoredError sqref="C17:D17 C26:D26 C18 F18:J18 C7:D7 F7:J7 C8:D8 F8:J8 C9 F9:J9 C10:D10 F10:J10 C11:D11 F11:J11 C12:D12 F12:J12 C13:D13 F13:J13 C14:D14 F14:J14 C15:D15 F15:J15 C16:D16 F16:J16 F17:J17 C19 F19:J19 C20:D20 F20:J20 C21 F21:J21 C22 F22:J22 C23:D23 F23:J23 C24:D24 F24:J24 C25:D25 F25:J25 F26:J2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5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9.75" style="3" customWidth="1"/>
    <col min="5" max="5" width="6" style="6" customWidth="1"/>
    <col min="6" max="6" width="22.75" style="6" customWidth="1"/>
    <col min="7" max="7" width="33.125" style="6" customWidth="1"/>
    <col min="8" max="8" width="8.25" style="6" customWidth="1"/>
    <col min="9" max="12" width="9.75" style="6" customWidth="1"/>
    <col min="13" max="13" width="10.25" style="3" customWidth="1"/>
    <col min="14" max="15" width="9" style="6"/>
    <col min="16" max="16" width="16.5" style="3" customWidth="1"/>
    <col min="17" max="17" width="15.5" style="3" bestFit="1" customWidth="1"/>
    <col min="18" max="18" width="9" style="6"/>
    <col min="19" max="19" width="16.625" style="6" bestFit="1" customWidth="1"/>
    <col min="20" max="20" width="15.5" style="6" bestFit="1" customWidth="1"/>
    <col min="21" max="16384" width="9" style="6"/>
  </cols>
  <sheetData>
    <row r="1" spans="1:17" ht="16.5" customHeight="1">
      <c r="A1" s="100" t="s">
        <v>369</v>
      </c>
      <c r="B1" s="100"/>
      <c r="C1" s="101"/>
      <c r="D1" s="100"/>
      <c r="E1" s="102"/>
      <c r="F1" s="102"/>
      <c r="G1" s="102"/>
      <c r="H1" s="102"/>
      <c r="I1" s="102"/>
      <c r="J1" s="102"/>
      <c r="K1" s="102"/>
      <c r="L1" s="8"/>
    </row>
    <row r="2" spans="1:17" ht="16.5" customHeight="1">
      <c r="A2" s="8" t="s">
        <v>359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5.5" customHeight="1">
      <c r="A3" s="8"/>
      <c r="B3" s="341"/>
      <c r="C3" s="325" t="s">
        <v>114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  <c r="Q3" s="6"/>
    </row>
    <row r="4" spans="1:17" ht="25.5" customHeight="1" thickBot="1">
      <c r="A4" s="8"/>
      <c r="B4" s="342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112</v>
      </c>
      <c r="L4" s="357"/>
      <c r="M4" s="360"/>
      <c r="P4" s="69" t="s">
        <v>114</v>
      </c>
      <c r="Q4" s="179" t="s">
        <v>404</v>
      </c>
    </row>
    <row r="5" spans="1:17" ht="29.25" customHeight="1">
      <c r="B5" s="343">
        <v>1</v>
      </c>
      <c r="C5" s="346" t="s">
        <v>142</v>
      </c>
      <c r="D5" s="362">
        <f>Q5</f>
        <v>146860</v>
      </c>
      <c r="E5" s="88" t="str">
        <f>'高額レセ疾病傾向(患者数順)'!$C$7</f>
        <v>1901</v>
      </c>
      <c r="F5" s="230" t="str">
        <f>'高額レセ疾病傾向(患者数順)'!$D$7</f>
        <v>骨折</v>
      </c>
      <c r="G5" s="230" t="s">
        <v>422</v>
      </c>
      <c r="H5" s="138">
        <v>2358</v>
      </c>
      <c r="I5" s="139">
        <v>6542048260</v>
      </c>
      <c r="J5" s="140">
        <v>939251480</v>
      </c>
      <c r="K5" s="71">
        <f>SUM(I5:J5)</f>
        <v>7481299740</v>
      </c>
      <c r="L5" s="181">
        <f>IFERROR(K5/H5,"-")</f>
        <v>3172731.0178117049</v>
      </c>
      <c r="M5" s="188">
        <f>IFERROR(H5/$Q$5,0)</f>
        <v>1.6056107857823777E-2</v>
      </c>
      <c r="P5" s="49" t="s">
        <v>395</v>
      </c>
      <c r="Q5" s="214">
        <f>地区別_患者数!$AM6</f>
        <v>146860</v>
      </c>
    </row>
    <row r="6" spans="1:17" ht="29.25" customHeight="1">
      <c r="B6" s="344"/>
      <c r="C6" s="347"/>
      <c r="D6" s="363"/>
      <c r="E6" s="80" t="str">
        <f>'高額レセ疾病傾向(患者数順)'!$C$8</f>
        <v>0903</v>
      </c>
      <c r="F6" s="231" t="str">
        <f>'高額レセ疾病傾向(患者数順)'!$D$8</f>
        <v>その他の心疾患</v>
      </c>
      <c r="G6" s="231" t="s">
        <v>423</v>
      </c>
      <c r="H6" s="81">
        <v>1664</v>
      </c>
      <c r="I6" s="82">
        <v>4524432540</v>
      </c>
      <c r="J6" s="83">
        <v>985768710</v>
      </c>
      <c r="K6" s="72">
        <f>SUM(I6:J6)</f>
        <v>5510201250</v>
      </c>
      <c r="L6" s="182">
        <f t="shared" ref="L6:L49" si="0">IFERROR(K6/H6,"-")</f>
        <v>3311419.0204326925</v>
      </c>
      <c r="M6" s="189">
        <f t="shared" ref="M6:M9" si="1">IFERROR(H6/$Q$5,0)</f>
        <v>1.1330518861500749E-2</v>
      </c>
      <c r="P6" s="49" t="s">
        <v>396</v>
      </c>
      <c r="Q6" s="214">
        <f>地区別_患者数!$AM7</f>
        <v>109325</v>
      </c>
    </row>
    <row r="7" spans="1:17" ht="29.25" customHeight="1">
      <c r="B7" s="344"/>
      <c r="C7" s="347"/>
      <c r="D7" s="363"/>
      <c r="E7" s="80" t="str">
        <f>'高額レセ疾病傾向(患者数順)'!$C$9</f>
        <v>0210</v>
      </c>
      <c r="F7" s="231" t="str">
        <f>'高額レセ疾病傾向(患者数順)'!$D$9</f>
        <v>その他の悪性新生物&lt;腫瘍&gt;</v>
      </c>
      <c r="G7" s="231" t="s">
        <v>424</v>
      </c>
      <c r="H7" s="81">
        <v>1423</v>
      </c>
      <c r="I7" s="82">
        <v>3137847170</v>
      </c>
      <c r="J7" s="83">
        <v>2050345560</v>
      </c>
      <c r="K7" s="72">
        <f>SUM(I7:J7)</f>
        <v>5188192730</v>
      </c>
      <c r="L7" s="182">
        <f t="shared" si="0"/>
        <v>3645954.1321152495</v>
      </c>
      <c r="M7" s="189">
        <f t="shared" si="1"/>
        <v>9.6895002042761812E-3</v>
      </c>
      <c r="P7" s="49" t="s">
        <v>397</v>
      </c>
      <c r="Q7" s="214">
        <f>地区別_患者数!$AM8</f>
        <v>174606</v>
      </c>
    </row>
    <row r="8" spans="1:17" ht="29.25" customHeight="1">
      <c r="B8" s="344"/>
      <c r="C8" s="347"/>
      <c r="D8" s="363"/>
      <c r="E8" s="80" t="str">
        <f>'高額レセ疾病傾向(患者数順)'!$C$10</f>
        <v>0906</v>
      </c>
      <c r="F8" s="231" t="str">
        <f>'高額レセ疾病傾向(患者数順)'!$D$10</f>
        <v>脳梗塞</v>
      </c>
      <c r="G8" s="231" t="s">
        <v>425</v>
      </c>
      <c r="H8" s="81">
        <v>1180</v>
      </c>
      <c r="I8" s="82">
        <v>4377070540</v>
      </c>
      <c r="J8" s="83">
        <v>380694870</v>
      </c>
      <c r="K8" s="72">
        <f>SUM(I8:J8)</f>
        <v>4757765410</v>
      </c>
      <c r="L8" s="182">
        <f t="shared" si="0"/>
        <v>4032004.5847457629</v>
      </c>
      <c r="M8" s="189">
        <f t="shared" si="1"/>
        <v>8.0348631349584643E-3</v>
      </c>
      <c r="P8" s="49" t="s">
        <v>398</v>
      </c>
      <c r="Q8" s="214">
        <f>地区別_患者数!$AM9</f>
        <v>125135</v>
      </c>
    </row>
    <row r="9" spans="1:17" ht="29.25" customHeight="1" thickBot="1">
      <c r="B9" s="345"/>
      <c r="C9" s="348"/>
      <c r="D9" s="364"/>
      <c r="E9" s="84" t="str">
        <f>'高額レセ疾病傾向(患者数順)'!$C$11</f>
        <v>1011</v>
      </c>
      <c r="F9" s="232" t="str">
        <f>'高額レセ疾病傾向(患者数順)'!$D$11</f>
        <v>その他の呼吸器系の疾患</v>
      </c>
      <c r="G9" s="232" t="s">
        <v>426</v>
      </c>
      <c r="H9" s="85">
        <v>1221</v>
      </c>
      <c r="I9" s="86">
        <v>3002719770</v>
      </c>
      <c r="J9" s="87">
        <v>543616540</v>
      </c>
      <c r="K9" s="73">
        <f t="shared" ref="K9:K44" si="2">SUM(I9:J9)</f>
        <v>3546336310</v>
      </c>
      <c r="L9" s="183">
        <f t="shared" si="0"/>
        <v>2904452.3423423423</v>
      </c>
      <c r="M9" s="190">
        <f t="shared" si="1"/>
        <v>8.3140405828680368E-3</v>
      </c>
      <c r="P9" s="49" t="s">
        <v>399</v>
      </c>
      <c r="Q9" s="214">
        <f>地区別_患者数!$AM10</f>
        <v>100765</v>
      </c>
    </row>
    <row r="10" spans="1:17" ht="29.25" customHeight="1">
      <c r="B10" s="343">
        <v>2</v>
      </c>
      <c r="C10" s="346" t="s">
        <v>143</v>
      </c>
      <c r="D10" s="362">
        <f>Q6</f>
        <v>109325</v>
      </c>
      <c r="E10" s="88" t="str">
        <f>'高額レセ疾病傾向(患者数順)'!$C$7</f>
        <v>1901</v>
      </c>
      <c r="F10" s="230" t="str">
        <f>'高額レセ疾病傾向(患者数順)'!$D$7</f>
        <v>骨折</v>
      </c>
      <c r="G10" s="230" t="s">
        <v>422</v>
      </c>
      <c r="H10" s="138">
        <v>1991</v>
      </c>
      <c r="I10" s="139">
        <v>5471299860</v>
      </c>
      <c r="J10" s="140">
        <v>800580350</v>
      </c>
      <c r="K10" s="71">
        <f t="shared" si="2"/>
        <v>6271880210</v>
      </c>
      <c r="L10" s="181">
        <f t="shared" si="0"/>
        <v>3150115.6253139125</v>
      </c>
      <c r="M10" s="188">
        <f>IFERROR(H10/$Q$6,0)</f>
        <v>1.8211753944660417E-2</v>
      </c>
      <c r="P10" s="49" t="s">
        <v>400</v>
      </c>
      <c r="Q10" s="214">
        <f>地区別_患者数!$AM11</f>
        <v>125950</v>
      </c>
    </row>
    <row r="11" spans="1:17" ht="29.25" customHeight="1">
      <c r="B11" s="344"/>
      <c r="C11" s="347"/>
      <c r="D11" s="363"/>
      <c r="E11" s="80" t="str">
        <f>'高額レセ疾病傾向(患者数順)'!$C$8</f>
        <v>0903</v>
      </c>
      <c r="F11" s="231" t="str">
        <f>'高額レセ疾病傾向(患者数順)'!$D$8</f>
        <v>その他の心疾患</v>
      </c>
      <c r="G11" s="231" t="s">
        <v>427</v>
      </c>
      <c r="H11" s="81">
        <v>1312</v>
      </c>
      <c r="I11" s="82">
        <v>3417935700</v>
      </c>
      <c r="J11" s="83">
        <v>842508740</v>
      </c>
      <c r="K11" s="72">
        <f t="shared" si="2"/>
        <v>4260444440</v>
      </c>
      <c r="L11" s="182">
        <f t="shared" si="0"/>
        <v>3247289.9695121953</v>
      </c>
      <c r="M11" s="189">
        <f t="shared" ref="M11:M14" si="3">IFERROR(H11/$Q$6,0)</f>
        <v>1.2000914703864624E-2</v>
      </c>
      <c r="P11" s="49" t="s">
        <v>401</v>
      </c>
      <c r="Q11" s="214">
        <f>地区別_患者数!$AM12</f>
        <v>129240</v>
      </c>
    </row>
    <row r="12" spans="1:17" ht="29.25" customHeight="1">
      <c r="B12" s="344"/>
      <c r="C12" s="347"/>
      <c r="D12" s="363"/>
      <c r="E12" s="80" t="str">
        <f>'高額レセ疾病傾向(患者数順)'!$C$9</f>
        <v>0210</v>
      </c>
      <c r="F12" s="231" t="str">
        <f>'高額レセ疾病傾向(患者数順)'!$D$9</f>
        <v>その他の悪性新生物&lt;腫瘍&gt;</v>
      </c>
      <c r="G12" s="231" t="s">
        <v>428</v>
      </c>
      <c r="H12" s="81">
        <v>1057</v>
      </c>
      <c r="I12" s="82">
        <v>2404224450</v>
      </c>
      <c r="J12" s="83">
        <v>1436764480</v>
      </c>
      <c r="K12" s="72">
        <f t="shared" si="2"/>
        <v>3840988930</v>
      </c>
      <c r="L12" s="182">
        <f t="shared" si="0"/>
        <v>3633858.9687795648</v>
      </c>
      <c r="M12" s="189">
        <f t="shared" si="3"/>
        <v>9.6684198490738626E-3</v>
      </c>
      <c r="P12" s="49" t="s">
        <v>402</v>
      </c>
      <c r="Q12" s="214">
        <f>地区別_患者数!$AM13</f>
        <v>358409</v>
      </c>
    </row>
    <row r="13" spans="1:17" ht="29.25" customHeight="1">
      <c r="B13" s="344"/>
      <c r="C13" s="347"/>
      <c r="D13" s="363"/>
      <c r="E13" s="80" t="str">
        <f>'高額レセ疾病傾向(患者数順)'!$C$10</f>
        <v>0906</v>
      </c>
      <c r="F13" s="231" t="str">
        <f>'高額レセ疾病傾向(患者数順)'!$D$10</f>
        <v>脳梗塞</v>
      </c>
      <c r="G13" s="231" t="s">
        <v>429</v>
      </c>
      <c r="H13" s="81">
        <v>860</v>
      </c>
      <c r="I13" s="82">
        <v>3159281670</v>
      </c>
      <c r="J13" s="83">
        <v>239985730</v>
      </c>
      <c r="K13" s="72">
        <f t="shared" si="2"/>
        <v>3399267400</v>
      </c>
      <c r="L13" s="182">
        <f t="shared" si="0"/>
        <v>3952636.5116279069</v>
      </c>
      <c r="M13" s="189">
        <f t="shared" si="3"/>
        <v>7.8664532357649204E-3</v>
      </c>
      <c r="P13" s="49" t="s">
        <v>403</v>
      </c>
      <c r="Q13" s="214">
        <f>地区別_患者数!$AM14</f>
        <v>1252666</v>
      </c>
    </row>
    <row r="14" spans="1:17" ht="29.25" customHeight="1" thickBot="1">
      <c r="B14" s="345"/>
      <c r="C14" s="348"/>
      <c r="D14" s="364"/>
      <c r="E14" s="84" t="str">
        <f>'高額レセ疾病傾向(患者数順)'!$C$11</f>
        <v>1011</v>
      </c>
      <c r="F14" s="232" t="str">
        <f>'高額レセ疾病傾向(患者数順)'!$D$11</f>
        <v>その他の呼吸器系の疾患</v>
      </c>
      <c r="G14" s="232" t="s">
        <v>426</v>
      </c>
      <c r="H14" s="85">
        <v>929</v>
      </c>
      <c r="I14" s="86">
        <v>2273670330</v>
      </c>
      <c r="J14" s="87">
        <v>413895840</v>
      </c>
      <c r="K14" s="73">
        <f t="shared" si="2"/>
        <v>2687566170</v>
      </c>
      <c r="L14" s="183">
        <f t="shared" si="0"/>
        <v>2892966.8137782561</v>
      </c>
      <c r="M14" s="190">
        <f t="shared" si="3"/>
        <v>8.4975989023553626E-3</v>
      </c>
    </row>
    <row r="15" spans="1:17" ht="29.25" customHeight="1">
      <c r="B15" s="343">
        <v>3</v>
      </c>
      <c r="C15" s="346" t="s">
        <v>144</v>
      </c>
      <c r="D15" s="362">
        <f>Q7</f>
        <v>174606</v>
      </c>
      <c r="E15" s="88" t="str">
        <f>'高額レセ疾病傾向(患者数順)'!$C$7</f>
        <v>1901</v>
      </c>
      <c r="F15" s="230" t="str">
        <f>'高額レセ疾病傾向(患者数順)'!$D$7</f>
        <v>骨折</v>
      </c>
      <c r="G15" s="230" t="s">
        <v>422</v>
      </c>
      <c r="H15" s="138">
        <v>2970</v>
      </c>
      <c r="I15" s="139">
        <v>7269630090</v>
      </c>
      <c r="J15" s="140">
        <v>1151618750</v>
      </c>
      <c r="K15" s="71">
        <f t="shared" si="2"/>
        <v>8421248840</v>
      </c>
      <c r="L15" s="181">
        <f t="shared" si="0"/>
        <v>2835437.3198653199</v>
      </c>
      <c r="M15" s="188">
        <f>IFERROR(H15/$Q$7,0)</f>
        <v>1.7009724751726744E-2</v>
      </c>
    </row>
    <row r="16" spans="1:17" ht="29.25" customHeight="1">
      <c r="B16" s="344"/>
      <c r="C16" s="347"/>
      <c r="D16" s="363"/>
      <c r="E16" s="80" t="str">
        <f>'高額レセ疾病傾向(患者数順)'!$C$8</f>
        <v>0903</v>
      </c>
      <c r="F16" s="231" t="str">
        <f>'高額レセ疾病傾向(患者数順)'!$D$8</f>
        <v>その他の心疾患</v>
      </c>
      <c r="G16" s="231" t="s">
        <v>423</v>
      </c>
      <c r="H16" s="81">
        <v>2012</v>
      </c>
      <c r="I16" s="82">
        <v>5587167330</v>
      </c>
      <c r="J16" s="83">
        <v>1267298730</v>
      </c>
      <c r="K16" s="72">
        <f t="shared" si="2"/>
        <v>6854466060</v>
      </c>
      <c r="L16" s="182">
        <f t="shared" si="0"/>
        <v>3406792.2763419482</v>
      </c>
      <c r="M16" s="189">
        <f t="shared" ref="M16:M19" si="4">IFERROR(H16/$Q$7,0)</f>
        <v>1.152308626278593E-2</v>
      </c>
    </row>
    <row r="17" spans="2:13" ht="29.25" customHeight="1">
      <c r="B17" s="344"/>
      <c r="C17" s="347"/>
      <c r="D17" s="363"/>
      <c r="E17" s="80" t="str">
        <f>'高額レセ疾病傾向(患者数順)'!$C$9</f>
        <v>0210</v>
      </c>
      <c r="F17" s="231" t="str">
        <f>'高額レセ疾病傾向(患者数順)'!$D$9</f>
        <v>その他の悪性新生物&lt;腫瘍&gt;</v>
      </c>
      <c r="G17" s="231" t="s">
        <v>424</v>
      </c>
      <c r="H17" s="81">
        <v>1637</v>
      </c>
      <c r="I17" s="82">
        <v>3524024780</v>
      </c>
      <c r="J17" s="83">
        <v>2578008370</v>
      </c>
      <c r="K17" s="72">
        <f t="shared" si="2"/>
        <v>6102033150</v>
      </c>
      <c r="L17" s="182">
        <f t="shared" si="0"/>
        <v>3727570.647525962</v>
      </c>
      <c r="M17" s="189">
        <f t="shared" si="4"/>
        <v>9.3753937436285122E-3</v>
      </c>
    </row>
    <row r="18" spans="2:13" ht="29.25" customHeight="1">
      <c r="B18" s="344"/>
      <c r="C18" s="347"/>
      <c r="D18" s="363"/>
      <c r="E18" s="80" t="str">
        <f>'高額レセ疾病傾向(患者数順)'!$C$10</f>
        <v>0906</v>
      </c>
      <c r="F18" s="231" t="str">
        <f>'高額レセ疾病傾向(患者数順)'!$D$10</f>
        <v>脳梗塞</v>
      </c>
      <c r="G18" s="231" t="s">
        <v>430</v>
      </c>
      <c r="H18" s="81">
        <v>1380</v>
      </c>
      <c r="I18" s="82">
        <v>4576318730</v>
      </c>
      <c r="J18" s="83">
        <v>389758620</v>
      </c>
      <c r="K18" s="72">
        <f t="shared" si="2"/>
        <v>4966077350</v>
      </c>
      <c r="L18" s="182">
        <f t="shared" si="0"/>
        <v>3598606.7753623188</v>
      </c>
      <c r="M18" s="189">
        <f t="shared" si="4"/>
        <v>7.9035084704992958E-3</v>
      </c>
    </row>
    <row r="19" spans="2:13" ht="29.25" customHeight="1" thickBot="1">
      <c r="B19" s="345"/>
      <c r="C19" s="348"/>
      <c r="D19" s="364"/>
      <c r="E19" s="84" t="str">
        <f>'高額レセ疾病傾向(患者数順)'!$C$11</f>
        <v>1011</v>
      </c>
      <c r="F19" s="232" t="str">
        <f>'高額レセ疾病傾向(患者数順)'!$D$11</f>
        <v>その他の呼吸器系の疾患</v>
      </c>
      <c r="G19" s="232" t="s">
        <v>431</v>
      </c>
      <c r="H19" s="85">
        <v>1366</v>
      </c>
      <c r="I19" s="86">
        <v>3078024450</v>
      </c>
      <c r="J19" s="87">
        <v>627124840</v>
      </c>
      <c r="K19" s="73">
        <f t="shared" si="2"/>
        <v>3705149290</v>
      </c>
      <c r="L19" s="183">
        <f t="shared" si="0"/>
        <v>2712407.9721815521</v>
      </c>
      <c r="M19" s="190">
        <f t="shared" si="4"/>
        <v>7.8233279497840862E-3</v>
      </c>
    </row>
    <row r="20" spans="2:13" ht="29.25" customHeight="1">
      <c r="B20" s="343">
        <v>4</v>
      </c>
      <c r="C20" s="346" t="s">
        <v>145</v>
      </c>
      <c r="D20" s="362">
        <f>Q8</f>
        <v>125135</v>
      </c>
      <c r="E20" s="88" t="str">
        <f>'高額レセ疾病傾向(患者数順)'!$C$7</f>
        <v>1901</v>
      </c>
      <c r="F20" s="230" t="str">
        <f>'高額レセ疾病傾向(患者数順)'!$D$7</f>
        <v>骨折</v>
      </c>
      <c r="G20" s="230" t="s">
        <v>422</v>
      </c>
      <c r="H20" s="138">
        <v>2126</v>
      </c>
      <c r="I20" s="139">
        <v>5147777770</v>
      </c>
      <c r="J20" s="140">
        <v>845573410</v>
      </c>
      <c r="K20" s="71">
        <f t="shared" si="2"/>
        <v>5993351180</v>
      </c>
      <c r="L20" s="181">
        <f t="shared" si="0"/>
        <v>2819073.9322671685</v>
      </c>
      <c r="M20" s="188">
        <f>IFERROR(H20/$Q$8,0)</f>
        <v>1.6989651176729133E-2</v>
      </c>
    </row>
    <row r="21" spans="2:13" ht="29.25" customHeight="1">
      <c r="B21" s="344"/>
      <c r="C21" s="347"/>
      <c r="D21" s="363"/>
      <c r="E21" s="80" t="str">
        <f>'高額レセ疾病傾向(患者数順)'!$C$8</f>
        <v>0903</v>
      </c>
      <c r="F21" s="231" t="str">
        <f>'高額レセ疾病傾向(患者数順)'!$D$8</f>
        <v>その他の心疾患</v>
      </c>
      <c r="G21" s="231" t="s">
        <v>432</v>
      </c>
      <c r="H21" s="81">
        <v>1396</v>
      </c>
      <c r="I21" s="82">
        <v>3655387730</v>
      </c>
      <c r="J21" s="83">
        <v>848110250</v>
      </c>
      <c r="K21" s="72">
        <f t="shared" si="2"/>
        <v>4503497980</v>
      </c>
      <c r="L21" s="182">
        <f t="shared" si="0"/>
        <v>3226001.4183381088</v>
      </c>
      <c r="M21" s="189">
        <f t="shared" ref="M21:M24" si="5">IFERROR(H21/$Q$8,0)</f>
        <v>1.1155951572301913E-2</v>
      </c>
    </row>
    <row r="22" spans="2:13" ht="29.25" customHeight="1">
      <c r="B22" s="344"/>
      <c r="C22" s="347"/>
      <c r="D22" s="363"/>
      <c r="E22" s="80" t="str">
        <f>'高額レセ疾病傾向(患者数順)'!$C$9</f>
        <v>0210</v>
      </c>
      <c r="F22" s="231" t="str">
        <f>'高額レセ疾病傾向(患者数順)'!$D$9</f>
        <v>その他の悪性新生物&lt;腫瘍&gt;</v>
      </c>
      <c r="G22" s="231" t="s">
        <v>424</v>
      </c>
      <c r="H22" s="81">
        <v>1220</v>
      </c>
      <c r="I22" s="82">
        <v>2508295570</v>
      </c>
      <c r="J22" s="83">
        <v>1768597590</v>
      </c>
      <c r="K22" s="72">
        <f t="shared" si="2"/>
        <v>4276893160</v>
      </c>
      <c r="L22" s="182">
        <f t="shared" si="0"/>
        <v>3505650.1311475411</v>
      </c>
      <c r="M22" s="189">
        <f t="shared" si="5"/>
        <v>9.7494705717824752E-3</v>
      </c>
    </row>
    <row r="23" spans="2:13" ht="29.25" customHeight="1">
      <c r="B23" s="344"/>
      <c r="C23" s="347"/>
      <c r="D23" s="363"/>
      <c r="E23" s="80" t="str">
        <f>'高額レセ疾病傾向(患者数順)'!$C$10</f>
        <v>0906</v>
      </c>
      <c r="F23" s="231" t="str">
        <f>'高額レセ疾病傾向(患者数順)'!$D$10</f>
        <v>脳梗塞</v>
      </c>
      <c r="G23" s="231" t="s">
        <v>430</v>
      </c>
      <c r="H23" s="81">
        <v>803</v>
      </c>
      <c r="I23" s="82">
        <v>2575574010</v>
      </c>
      <c r="J23" s="83">
        <v>237356430</v>
      </c>
      <c r="K23" s="72">
        <f t="shared" si="2"/>
        <v>2812930440</v>
      </c>
      <c r="L23" s="182">
        <f t="shared" si="0"/>
        <v>3503026.699875467</v>
      </c>
      <c r="M23" s="189">
        <f t="shared" si="5"/>
        <v>6.4170695648699408E-3</v>
      </c>
    </row>
    <row r="24" spans="2:13" ht="29.25" customHeight="1" thickBot="1">
      <c r="B24" s="345"/>
      <c r="C24" s="348"/>
      <c r="D24" s="364"/>
      <c r="E24" s="84" t="str">
        <f>'高額レセ疾病傾向(患者数順)'!$C$11</f>
        <v>1011</v>
      </c>
      <c r="F24" s="232" t="str">
        <f>'高額レセ疾病傾向(患者数順)'!$D$11</f>
        <v>その他の呼吸器系の疾患</v>
      </c>
      <c r="G24" s="232" t="s">
        <v>426</v>
      </c>
      <c r="H24" s="85">
        <v>981</v>
      </c>
      <c r="I24" s="86">
        <v>2132198920</v>
      </c>
      <c r="J24" s="87">
        <v>468550550</v>
      </c>
      <c r="K24" s="73">
        <f t="shared" si="2"/>
        <v>2600749470</v>
      </c>
      <c r="L24" s="183">
        <f t="shared" si="0"/>
        <v>2651120.7645259937</v>
      </c>
      <c r="M24" s="190">
        <f t="shared" si="5"/>
        <v>7.8395333040316463E-3</v>
      </c>
    </row>
    <row r="25" spans="2:13" ht="29.25" customHeight="1">
      <c r="B25" s="343">
        <v>5</v>
      </c>
      <c r="C25" s="346" t="s">
        <v>146</v>
      </c>
      <c r="D25" s="362">
        <f>Q9</f>
        <v>100765</v>
      </c>
      <c r="E25" s="88" t="str">
        <f>'高額レセ疾病傾向(患者数順)'!$C$7</f>
        <v>1901</v>
      </c>
      <c r="F25" s="230" t="str">
        <f>'高額レセ疾病傾向(患者数順)'!$D$7</f>
        <v>骨折</v>
      </c>
      <c r="G25" s="230" t="s">
        <v>422</v>
      </c>
      <c r="H25" s="138">
        <v>1761</v>
      </c>
      <c r="I25" s="139">
        <v>3941720750</v>
      </c>
      <c r="J25" s="140">
        <v>676479000</v>
      </c>
      <c r="K25" s="71">
        <f t="shared" si="2"/>
        <v>4618199750</v>
      </c>
      <c r="L25" s="181">
        <f t="shared" si="0"/>
        <v>2622487.0812038616</v>
      </c>
      <c r="M25" s="188">
        <f>IFERROR(H25/$Q$9,0)</f>
        <v>1.7476306257132933E-2</v>
      </c>
    </row>
    <row r="26" spans="2:13" ht="29.25" customHeight="1">
      <c r="B26" s="344"/>
      <c r="C26" s="347"/>
      <c r="D26" s="363"/>
      <c r="E26" s="80" t="str">
        <f>'高額レセ疾病傾向(患者数順)'!$C$8</f>
        <v>0903</v>
      </c>
      <c r="F26" s="231" t="str">
        <f>'高額レセ疾病傾向(患者数順)'!$D$8</f>
        <v>その他の心疾患</v>
      </c>
      <c r="G26" s="231" t="s">
        <v>423</v>
      </c>
      <c r="H26" s="81">
        <v>1172</v>
      </c>
      <c r="I26" s="82">
        <v>3291281950</v>
      </c>
      <c r="J26" s="83">
        <v>743675990</v>
      </c>
      <c r="K26" s="72">
        <f t="shared" si="2"/>
        <v>4034957940</v>
      </c>
      <c r="L26" s="182">
        <f t="shared" si="0"/>
        <v>3442796.8771331059</v>
      </c>
      <c r="M26" s="189">
        <f t="shared" ref="M26:M29" si="6">IFERROR(H26/$Q$9,0)</f>
        <v>1.1631022676524588E-2</v>
      </c>
    </row>
    <row r="27" spans="2:13" ht="29.25" customHeight="1">
      <c r="B27" s="344"/>
      <c r="C27" s="347"/>
      <c r="D27" s="363"/>
      <c r="E27" s="80" t="str">
        <f>'高額レセ疾病傾向(患者数順)'!$C$9</f>
        <v>0210</v>
      </c>
      <c r="F27" s="231" t="str">
        <f>'高額レセ疾病傾向(患者数順)'!$D$9</f>
        <v>その他の悪性新生物&lt;腫瘍&gt;</v>
      </c>
      <c r="G27" s="231" t="s">
        <v>424</v>
      </c>
      <c r="H27" s="81">
        <v>931</v>
      </c>
      <c r="I27" s="82">
        <v>2000651040</v>
      </c>
      <c r="J27" s="83">
        <v>1525109920</v>
      </c>
      <c r="K27" s="72">
        <f t="shared" si="2"/>
        <v>3525760960</v>
      </c>
      <c r="L27" s="182">
        <f t="shared" si="0"/>
        <v>3787068.7003222341</v>
      </c>
      <c r="M27" s="189">
        <f t="shared" si="6"/>
        <v>9.2393192080583528E-3</v>
      </c>
    </row>
    <row r="28" spans="2:13" ht="29.25" customHeight="1">
      <c r="B28" s="344"/>
      <c r="C28" s="347"/>
      <c r="D28" s="363"/>
      <c r="E28" s="80" t="str">
        <f>'高額レセ疾病傾向(患者数順)'!$C$10</f>
        <v>0906</v>
      </c>
      <c r="F28" s="231" t="str">
        <f>'高額レセ疾病傾向(患者数順)'!$D$10</f>
        <v>脳梗塞</v>
      </c>
      <c r="G28" s="231" t="s">
        <v>430</v>
      </c>
      <c r="H28" s="81">
        <v>700</v>
      </c>
      <c r="I28" s="82">
        <v>2236597450</v>
      </c>
      <c r="J28" s="83">
        <v>208441760</v>
      </c>
      <c r="K28" s="72">
        <f t="shared" si="2"/>
        <v>2445039210</v>
      </c>
      <c r="L28" s="182">
        <f t="shared" si="0"/>
        <v>3492913.1571428571</v>
      </c>
      <c r="M28" s="189">
        <f t="shared" si="6"/>
        <v>6.9468565474122956E-3</v>
      </c>
    </row>
    <row r="29" spans="2:13" ht="29.25" customHeight="1" thickBot="1">
      <c r="B29" s="345"/>
      <c r="C29" s="348"/>
      <c r="D29" s="364"/>
      <c r="E29" s="84" t="str">
        <f>'高額レセ疾病傾向(患者数順)'!$C$11</f>
        <v>1011</v>
      </c>
      <c r="F29" s="232" t="str">
        <f>'高額レセ疾病傾向(患者数順)'!$D$11</f>
        <v>その他の呼吸器系の疾患</v>
      </c>
      <c r="G29" s="232" t="s">
        <v>433</v>
      </c>
      <c r="H29" s="85">
        <v>704</v>
      </c>
      <c r="I29" s="86">
        <v>1573113810</v>
      </c>
      <c r="J29" s="87">
        <v>347688340</v>
      </c>
      <c r="K29" s="73">
        <f t="shared" si="2"/>
        <v>1920802150</v>
      </c>
      <c r="L29" s="183">
        <f t="shared" si="0"/>
        <v>2728412.1448863638</v>
      </c>
      <c r="M29" s="190">
        <f t="shared" si="6"/>
        <v>6.9865528705403664E-3</v>
      </c>
    </row>
    <row r="30" spans="2:13" ht="29.25" customHeight="1">
      <c r="B30" s="343">
        <v>6</v>
      </c>
      <c r="C30" s="346" t="s">
        <v>147</v>
      </c>
      <c r="D30" s="362">
        <f>Q10</f>
        <v>125950</v>
      </c>
      <c r="E30" s="88" t="str">
        <f>'高額レセ疾病傾向(患者数順)'!$C$7</f>
        <v>1901</v>
      </c>
      <c r="F30" s="230" t="str">
        <f>'高額レセ疾病傾向(患者数順)'!$D$7</f>
        <v>骨折</v>
      </c>
      <c r="G30" s="230" t="s">
        <v>422</v>
      </c>
      <c r="H30" s="138">
        <v>2108</v>
      </c>
      <c r="I30" s="139">
        <v>5822221190</v>
      </c>
      <c r="J30" s="140">
        <v>790114160</v>
      </c>
      <c r="K30" s="71">
        <f t="shared" si="2"/>
        <v>6612335350</v>
      </c>
      <c r="L30" s="181">
        <f t="shared" si="0"/>
        <v>3136781.4753320683</v>
      </c>
      <c r="M30" s="188">
        <f>IFERROR(H30/$Q$10,0)</f>
        <v>1.6736800317586342E-2</v>
      </c>
    </row>
    <row r="31" spans="2:13" ht="29.25" customHeight="1">
      <c r="B31" s="344"/>
      <c r="C31" s="347"/>
      <c r="D31" s="363"/>
      <c r="E31" s="80" t="str">
        <f>'高額レセ疾病傾向(患者数順)'!$C$8</f>
        <v>0903</v>
      </c>
      <c r="F31" s="231" t="str">
        <f>'高額レセ疾病傾向(患者数順)'!$D$8</f>
        <v>その他の心疾患</v>
      </c>
      <c r="G31" s="231" t="s">
        <v>434</v>
      </c>
      <c r="H31" s="81">
        <v>1498</v>
      </c>
      <c r="I31" s="82">
        <v>4334351750</v>
      </c>
      <c r="J31" s="83">
        <v>916653780</v>
      </c>
      <c r="K31" s="72">
        <f t="shared" si="2"/>
        <v>5251005530</v>
      </c>
      <c r="L31" s="182">
        <f t="shared" si="0"/>
        <v>3505344.1455273698</v>
      </c>
      <c r="M31" s="189">
        <f t="shared" ref="M31:M34" si="7">IFERROR(H31/$Q$10,0)</f>
        <v>1.1893608574831281E-2</v>
      </c>
    </row>
    <row r="32" spans="2:13" ht="29.25" customHeight="1">
      <c r="B32" s="344"/>
      <c r="C32" s="347"/>
      <c r="D32" s="363"/>
      <c r="E32" s="80" t="str">
        <f>'高額レセ疾病傾向(患者数順)'!$C$9</f>
        <v>0210</v>
      </c>
      <c r="F32" s="231" t="str">
        <f>'高額レセ疾病傾向(患者数順)'!$D$9</f>
        <v>その他の悪性新生物&lt;腫瘍&gt;</v>
      </c>
      <c r="G32" s="231" t="s">
        <v>424</v>
      </c>
      <c r="H32" s="81">
        <v>1170</v>
      </c>
      <c r="I32" s="82">
        <v>2582775780</v>
      </c>
      <c r="J32" s="83">
        <v>1626921640</v>
      </c>
      <c r="K32" s="72">
        <f t="shared" si="2"/>
        <v>4209697420</v>
      </c>
      <c r="L32" s="182">
        <f t="shared" si="0"/>
        <v>3598031.982905983</v>
      </c>
      <c r="M32" s="189">
        <f t="shared" si="7"/>
        <v>9.289400555776102E-3</v>
      </c>
    </row>
    <row r="33" spans="2:13" ht="29.25" customHeight="1">
      <c r="B33" s="344"/>
      <c r="C33" s="347"/>
      <c r="D33" s="363"/>
      <c r="E33" s="80" t="str">
        <f>'高額レセ疾病傾向(患者数順)'!$C$10</f>
        <v>0906</v>
      </c>
      <c r="F33" s="231" t="str">
        <f>'高額レセ疾病傾向(患者数順)'!$D$10</f>
        <v>脳梗塞</v>
      </c>
      <c r="G33" s="231" t="s">
        <v>430</v>
      </c>
      <c r="H33" s="81">
        <v>1064</v>
      </c>
      <c r="I33" s="82">
        <v>3677189220</v>
      </c>
      <c r="J33" s="83">
        <v>310617170</v>
      </c>
      <c r="K33" s="72">
        <f t="shared" si="2"/>
        <v>3987806390</v>
      </c>
      <c r="L33" s="182">
        <f t="shared" si="0"/>
        <v>3747938.3364661653</v>
      </c>
      <c r="M33" s="189">
        <f t="shared" si="7"/>
        <v>8.4477967447399768E-3</v>
      </c>
    </row>
    <row r="34" spans="2:13" ht="29.25" customHeight="1" thickBot="1">
      <c r="B34" s="345"/>
      <c r="C34" s="348"/>
      <c r="D34" s="364"/>
      <c r="E34" s="84" t="str">
        <f>'高額レセ疾病傾向(患者数順)'!$C$11</f>
        <v>1011</v>
      </c>
      <c r="F34" s="232" t="str">
        <f>'高額レセ疾病傾向(患者数順)'!$D$11</f>
        <v>その他の呼吸器系の疾患</v>
      </c>
      <c r="G34" s="232" t="s">
        <v>431</v>
      </c>
      <c r="H34" s="85">
        <v>966</v>
      </c>
      <c r="I34" s="86">
        <v>2245720540</v>
      </c>
      <c r="J34" s="87">
        <v>504323590</v>
      </c>
      <c r="K34" s="73">
        <f t="shared" si="2"/>
        <v>2750044130</v>
      </c>
      <c r="L34" s="183">
        <f t="shared" si="0"/>
        <v>2846836.5734989648</v>
      </c>
      <c r="M34" s="190">
        <f t="shared" si="7"/>
        <v>7.669710202461294E-3</v>
      </c>
    </row>
    <row r="35" spans="2:13" ht="29.25" customHeight="1">
      <c r="B35" s="343">
        <v>7</v>
      </c>
      <c r="C35" s="346" t="s">
        <v>148</v>
      </c>
      <c r="D35" s="362">
        <f>Q11</f>
        <v>129240</v>
      </c>
      <c r="E35" s="88" t="str">
        <f>'高額レセ疾病傾向(患者数順)'!$C$7</f>
        <v>1901</v>
      </c>
      <c r="F35" s="230" t="str">
        <f>'高額レセ疾病傾向(患者数順)'!$D$7</f>
        <v>骨折</v>
      </c>
      <c r="G35" s="230" t="s">
        <v>422</v>
      </c>
      <c r="H35" s="138">
        <v>2417</v>
      </c>
      <c r="I35" s="139">
        <v>6517413940</v>
      </c>
      <c r="J35" s="140">
        <v>909363020</v>
      </c>
      <c r="K35" s="71">
        <f t="shared" si="2"/>
        <v>7426776960</v>
      </c>
      <c r="L35" s="181">
        <f t="shared" si="0"/>
        <v>3072725.2627223833</v>
      </c>
      <c r="M35" s="188">
        <f>IFERROR(H35/$Q$11,0)</f>
        <v>1.8701640359021974E-2</v>
      </c>
    </row>
    <row r="36" spans="2:13" ht="29.25" customHeight="1">
      <c r="B36" s="344"/>
      <c r="C36" s="347"/>
      <c r="D36" s="363"/>
      <c r="E36" s="80" t="str">
        <f>'高額レセ疾病傾向(患者数順)'!$C$8</f>
        <v>0903</v>
      </c>
      <c r="F36" s="231" t="str">
        <f>'高額レセ疾病傾向(患者数順)'!$D$8</f>
        <v>その他の心疾患</v>
      </c>
      <c r="G36" s="231" t="s">
        <v>432</v>
      </c>
      <c r="H36" s="81">
        <v>1448</v>
      </c>
      <c r="I36" s="82">
        <v>4125068140</v>
      </c>
      <c r="J36" s="83">
        <v>907909220</v>
      </c>
      <c r="K36" s="72">
        <f t="shared" si="2"/>
        <v>5032977360</v>
      </c>
      <c r="L36" s="182">
        <f t="shared" si="0"/>
        <v>3475813.0939226518</v>
      </c>
      <c r="M36" s="189">
        <f t="shared" ref="M36:M39" si="8">IFERROR(H36/$Q$11,0)</f>
        <v>1.1203961621788919E-2</v>
      </c>
    </row>
    <row r="37" spans="2:13" ht="29.25" customHeight="1">
      <c r="B37" s="344"/>
      <c r="C37" s="347"/>
      <c r="D37" s="363"/>
      <c r="E37" s="80" t="str">
        <f>'高額レセ疾病傾向(患者数順)'!$C$9</f>
        <v>0210</v>
      </c>
      <c r="F37" s="231" t="str">
        <f>'高額レセ疾病傾向(患者数順)'!$D$9</f>
        <v>その他の悪性新生物&lt;腫瘍&gt;</v>
      </c>
      <c r="G37" s="231" t="s">
        <v>424</v>
      </c>
      <c r="H37" s="81">
        <v>1086</v>
      </c>
      <c r="I37" s="82">
        <v>2195584790</v>
      </c>
      <c r="J37" s="83">
        <v>1618878300</v>
      </c>
      <c r="K37" s="72">
        <f t="shared" si="2"/>
        <v>3814463090</v>
      </c>
      <c r="L37" s="182">
        <f t="shared" si="0"/>
        <v>3512396.9521178636</v>
      </c>
      <c r="M37" s="189">
        <f t="shared" si="8"/>
        <v>8.4029712163416898E-3</v>
      </c>
    </row>
    <row r="38" spans="2:13" ht="29.25" customHeight="1">
      <c r="B38" s="344"/>
      <c r="C38" s="347"/>
      <c r="D38" s="363"/>
      <c r="E38" s="80" t="str">
        <f>'高額レセ疾病傾向(患者数順)'!$C$10</f>
        <v>0906</v>
      </c>
      <c r="F38" s="231" t="str">
        <f>'高額レセ疾病傾向(患者数順)'!$D$10</f>
        <v>脳梗塞</v>
      </c>
      <c r="G38" s="231" t="s">
        <v>430</v>
      </c>
      <c r="H38" s="81">
        <v>1053</v>
      </c>
      <c r="I38" s="82">
        <v>4161114390</v>
      </c>
      <c r="J38" s="83">
        <v>268834270</v>
      </c>
      <c r="K38" s="72">
        <f t="shared" si="2"/>
        <v>4429948660</v>
      </c>
      <c r="L38" s="182">
        <f t="shared" si="0"/>
        <v>4206978.7844254514</v>
      </c>
      <c r="M38" s="189">
        <f t="shared" si="8"/>
        <v>8.1476323119777164E-3</v>
      </c>
    </row>
    <row r="39" spans="2:13" ht="29.25" customHeight="1" thickBot="1">
      <c r="B39" s="345"/>
      <c r="C39" s="348"/>
      <c r="D39" s="364"/>
      <c r="E39" s="84" t="str">
        <f>'高額レセ疾病傾向(患者数順)'!$C$11</f>
        <v>1011</v>
      </c>
      <c r="F39" s="232" t="str">
        <f>'高額レセ疾病傾向(患者数順)'!$D$11</f>
        <v>その他の呼吸器系の疾患</v>
      </c>
      <c r="G39" s="232" t="s">
        <v>426</v>
      </c>
      <c r="H39" s="85">
        <v>893</v>
      </c>
      <c r="I39" s="86">
        <v>2141227800</v>
      </c>
      <c r="J39" s="87">
        <v>494698420</v>
      </c>
      <c r="K39" s="73">
        <f t="shared" si="2"/>
        <v>2635926220</v>
      </c>
      <c r="L39" s="183">
        <f t="shared" si="0"/>
        <v>2951765.0839865622</v>
      </c>
      <c r="M39" s="190">
        <f t="shared" si="8"/>
        <v>6.9096255029402658E-3</v>
      </c>
    </row>
    <row r="40" spans="2:13" ht="29.25" customHeight="1">
      <c r="B40" s="343">
        <v>8</v>
      </c>
      <c r="C40" s="346" t="s">
        <v>149</v>
      </c>
      <c r="D40" s="362">
        <f>Q12</f>
        <v>358409</v>
      </c>
      <c r="E40" s="88" t="str">
        <f>'高額レセ疾病傾向(患者数順)'!$C$7</f>
        <v>1901</v>
      </c>
      <c r="F40" s="230" t="str">
        <f>'高額レセ疾病傾向(患者数順)'!$D$7</f>
        <v>骨折</v>
      </c>
      <c r="G40" s="230" t="s">
        <v>422</v>
      </c>
      <c r="H40" s="138">
        <v>6562</v>
      </c>
      <c r="I40" s="139">
        <v>16742285720</v>
      </c>
      <c r="J40" s="140">
        <v>2761280780</v>
      </c>
      <c r="K40" s="71">
        <f t="shared" si="2"/>
        <v>19503566500</v>
      </c>
      <c r="L40" s="181">
        <f t="shared" si="0"/>
        <v>2972198.4913136237</v>
      </c>
      <c r="M40" s="188">
        <f>IFERROR(H40/$Q$12,0)</f>
        <v>1.8308692025032852E-2</v>
      </c>
    </row>
    <row r="41" spans="2:13" ht="29.25" customHeight="1">
      <c r="B41" s="344"/>
      <c r="C41" s="347"/>
      <c r="D41" s="363"/>
      <c r="E41" s="80" t="str">
        <f>'高額レセ疾病傾向(患者数順)'!$C$8</f>
        <v>0903</v>
      </c>
      <c r="F41" s="231" t="str">
        <f>'高額レセ疾病傾向(患者数順)'!$D$8</f>
        <v>その他の心疾患</v>
      </c>
      <c r="G41" s="231" t="s">
        <v>427</v>
      </c>
      <c r="H41" s="81">
        <v>4552</v>
      </c>
      <c r="I41" s="82">
        <v>13116486500</v>
      </c>
      <c r="J41" s="83">
        <v>3030076300</v>
      </c>
      <c r="K41" s="72">
        <f t="shared" si="2"/>
        <v>16146562800</v>
      </c>
      <c r="L41" s="182">
        <f t="shared" si="0"/>
        <v>3547135.9402460456</v>
      </c>
      <c r="M41" s="189">
        <f t="shared" ref="M41:M44" si="9">IFERROR(H41/$Q$12,0)</f>
        <v>1.2700573925319956E-2</v>
      </c>
    </row>
    <row r="42" spans="2:13" ht="29.25" customHeight="1">
      <c r="B42" s="344"/>
      <c r="C42" s="347"/>
      <c r="D42" s="363"/>
      <c r="E42" s="80" t="str">
        <f>'高額レセ疾病傾向(患者数順)'!$C$9</f>
        <v>0210</v>
      </c>
      <c r="F42" s="231" t="str">
        <f>'高額レセ疾病傾向(患者数順)'!$D$9</f>
        <v>その他の悪性新生物&lt;腫瘍&gt;</v>
      </c>
      <c r="G42" s="231" t="s">
        <v>424</v>
      </c>
      <c r="H42" s="81">
        <v>3235</v>
      </c>
      <c r="I42" s="82">
        <v>6921398900</v>
      </c>
      <c r="J42" s="83">
        <v>4777804050</v>
      </c>
      <c r="K42" s="72">
        <f t="shared" si="2"/>
        <v>11699202950</v>
      </c>
      <c r="L42" s="182">
        <f t="shared" si="0"/>
        <v>3616446.0432766615</v>
      </c>
      <c r="M42" s="189">
        <f t="shared" si="9"/>
        <v>9.026001021179713E-3</v>
      </c>
    </row>
    <row r="43" spans="2:13" ht="29.25" customHeight="1">
      <c r="B43" s="344"/>
      <c r="C43" s="347"/>
      <c r="D43" s="363"/>
      <c r="E43" s="80" t="str">
        <f>'高額レセ疾病傾向(患者数順)'!$C$10</f>
        <v>0906</v>
      </c>
      <c r="F43" s="231" t="str">
        <f>'高額レセ疾病傾向(患者数順)'!$D$10</f>
        <v>脳梗塞</v>
      </c>
      <c r="G43" s="231" t="s">
        <v>430</v>
      </c>
      <c r="H43" s="81">
        <v>3095</v>
      </c>
      <c r="I43" s="82">
        <v>10878622580</v>
      </c>
      <c r="J43" s="83">
        <v>967417100</v>
      </c>
      <c r="K43" s="72">
        <f t="shared" si="2"/>
        <v>11846039680</v>
      </c>
      <c r="L43" s="182">
        <f t="shared" si="0"/>
        <v>3827476.4717285945</v>
      </c>
      <c r="M43" s="189">
        <f t="shared" si="9"/>
        <v>8.635385830154935E-3</v>
      </c>
    </row>
    <row r="44" spans="2:13" ht="29.25" customHeight="1" thickBot="1">
      <c r="B44" s="344"/>
      <c r="C44" s="347"/>
      <c r="D44" s="363"/>
      <c r="E44" s="89" t="str">
        <f>'高額レセ疾病傾向(患者数順)'!$C$11</f>
        <v>1011</v>
      </c>
      <c r="F44" s="233" t="str">
        <f>'高額レセ疾病傾向(患者数順)'!$D$11</f>
        <v>その他の呼吸器系の疾患</v>
      </c>
      <c r="G44" s="233" t="s">
        <v>426</v>
      </c>
      <c r="H44" s="141">
        <v>3040</v>
      </c>
      <c r="I44" s="142">
        <v>7289100420</v>
      </c>
      <c r="J44" s="143">
        <v>1487270820</v>
      </c>
      <c r="K44" s="74">
        <f t="shared" si="2"/>
        <v>8776371240</v>
      </c>
      <c r="L44" s="184">
        <f t="shared" si="0"/>
        <v>2886964.2236842103</v>
      </c>
      <c r="M44" s="191">
        <f t="shared" si="9"/>
        <v>8.4819298622523433E-3</v>
      </c>
    </row>
    <row r="45" spans="2:13" ht="29.25" customHeight="1" thickTop="1">
      <c r="B45" s="334" t="s">
        <v>1006</v>
      </c>
      <c r="C45" s="335"/>
      <c r="D45" s="365">
        <f>Q13</f>
        <v>1252666</v>
      </c>
      <c r="E45" s="90" t="str">
        <f>'高額レセ疾病傾向(患者数順)'!$C$7</f>
        <v>1901</v>
      </c>
      <c r="F45" s="234" t="str">
        <f>'高額レセ疾病傾向(患者数順)'!$D$7</f>
        <v>骨折</v>
      </c>
      <c r="G45" s="234" t="str">
        <f>'高額レセ疾病傾向(患者数順)'!$E$7</f>
        <v>大腿骨頚部骨折,大腿骨転子部骨折,腰椎圧迫骨折</v>
      </c>
      <c r="H45" s="76">
        <f>'高額レセ疾病傾向(患者数順)'!$F$7</f>
        <v>22293</v>
      </c>
      <c r="I45" s="77">
        <f>'高額レセ疾病傾向(患者数順)'!$G$7</f>
        <v>57454397580</v>
      </c>
      <c r="J45" s="78">
        <f>'高額レセ疾病傾向(患者数順)'!$H$7</f>
        <v>8874260950</v>
      </c>
      <c r="K45" s="76">
        <f>'高額レセ疾病傾向(患者数順)'!$I$7</f>
        <v>66328658530</v>
      </c>
      <c r="L45" s="185">
        <f t="shared" si="0"/>
        <v>2975313.261113354</v>
      </c>
      <c r="M45" s="192">
        <f>IFERROR(H45/$Q$13,0)</f>
        <v>1.7796443744781131E-2</v>
      </c>
    </row>
    <row r="46" spans="2:13" ht="29.25" customHeight="1">
      <c r="B46" s="336"/>
      <c r="C46" s="337"/>
      <c r="D46" s="363"/>
      <c r="E46" s="80" t="str">
        <f>'高額レセ疾病傾向(患者数順)'!$C$8</f>
        <v>0903</v>
      </c>
      <c r="F46" s="231" t="str">
        <f>'高額レセ疾病傾向(患者数順)'!$D$8</f>
        <v>その他の心疾患</v>
      </c>
      <c r="G46" s="231" t="str">
        <f>'高額レセ疾病傾向(患者数順)'!$E$8</f>
        <v>うっ血性心不全,慢性心不全,慢性うっ血性心不全</v>
      </c>
      <c r="H46" s="81">
        <f>'高額レセ疾病傾向(患者数順)'!$F$8</f>
        <v>15054</v>
      </c>
      <c r="I46" s="82">
        <f>'高額レセ疾病傾向(患者数順)'!$G$8</f>
        <v>42052111640</v>
      </c>
      <c r="J46" s="83">
        <f>'高額レセ疾病傾向(患者数順)'!$H$8</f>
        <v>9542001720</v>
      </c>
      <c r="K46" s="81">
        <f>'高額レセ疾病傾向(患者数順)'!$I$8</f>
        <v>51594113360</v>
      </c>
      <c r="L46" s="186">
        <f t="shared" si="0"/>
        <v>3427269.3875381961</v>
      </c>
      <c r="M46" s="193">
        <f t="shared" ref="M46:M49" si="10">IFERROR(H46/$Q$13,0)</f>
        <v>1.2017568928988254E-2</v>
      </c>
    </row>
    <row r="47" spans="2:13" ht="29.25" customHeight="1">
      <c r="B47" s="336"/>
      <c r="C47" s="337"/>
      <c r="D47" s="363"/>
      <c r="E47" s="80" t="str">
        <f>'高額レセ疾病傾向(患者数順)'!$C$9</f>
        <v>0210</v>
      </c>
      <c r="F47" s="231" t="str">
        <f>'高額レセ疾病傾向(患者数順)'!$D$9</f>
        <v>その他の悪性新生物&lt;腫瘍&gt;</v>
      </c>
      <c r="G47" s="231" t="str">
        <f>'高額レセ疾病傾向(患者数順)'!$E$9</f>
        <v>前立腺癌,膵頭部癌,多発性骨髄腫</v>
      </c>
      <c r="H47" s="81">
        <f>'高額レセ疾病傾向(患者数順)'!$F$9</f>
        <v>11759</v>
      </c>
      <c r="I47" s="82">
        <f>'高額レセ疾病傾向(患者数順)'!$G$9</f>
        <v>25274802480</v>
      </c>
      <c r="J47" s="83">
        <f>'高額レセ疾病傾向(患者数順)'!$H$9</f>
        <v>17382429910</v>
      </c>
      <c r="K47" s="81">
        <f>'高額レセ疾病傾向(患者数順)'!$I$9</f>
        <v>42657232390</v>
      </c>
      <c r="L47" s="186">
        <f t="shared" si="0"/>
        <v>3627624.1508631688</v>
      </c>
      <c r="M47" s="193">
        <f t="shared" si="10"/>
        <v>9.3871790245763833E-3</v>
      </c>
    </row>
    <row r="48" spans="2:13" ht="29.25" customHeight="1">
      <c r="B48" s="336"/>
      <c r="C48" s="337"/>
      <c r="D48" s="363"/>
      <c r="E48" s="80" t="str">
        <f>'高額レセ疾病傾向(患者数順)'!$C$10</f>
        <v>0906</v>
      </c>
      <c r="F48" s="231" t="str">
        <f>'高額レセ疾病傾向(患者数順)'!$D$10</f>
        <v>脳梗塞</v>
      </c>
      <c r="G48" s="231" t="str">
        <f>'高額レセ疾病傾向(患者数順)'!$E$10</f>
        <v>心原性脳塞栓症,脳梗塞,アテローム血栓性脳梗塞</v>
      </c>
      <c r="H48" s="81">
        <f>'高額レセ疾病傾向(患者数順)'!$F$10</f>
        <v>10136</v>
      </c>
      <c r="I48" s="82">
        <f>'高額レセ疾病傾向(患者数順)'!$G$10</f>
        <v>35642285730</v>
      </c>
      <c r="J48" s="83">
        <f>'高額レセ疾病傾向(患者数順)'!$H$10</f>
        <v>3003105950</v>
      </c>
      <c r="K48" s="81">
        <f>'高額レセ疾病傾向(患者数順)'!$I$10</f>
        <v>38645391680</v>
      </c>
      <c r="L48" s="186">
        <f t="shared" si="0"/>
        <v>3812686.6298342543</v>
      </c>
      <c r="M48" s="193">
        <f t="shared" si="10"/>
        <v>8.0915423584578816E-3</v>
      </c>
    </row>
    <row r="49" spans="2:13" ht="29.25" customHeight="1" thickBot="1">
      <c r="B49" s="338"/>
      <c r="C49" s="339"/>
      <c r="D49" s="364"/>
      <c r="E49" s="84" t="str">
        <f>'高額レセ疾病傾向(患者数順)'!$C$11</f>
        <v>1011</v>
      </c>
      <c r="F49" s="232" t="str">
        <f>'高額レセ疾病傾向(患者数順)'!$D$11</f>
        <v>その他の呼吸器系の疾患</v>
      </c>
      <c r="G49" s="232" t="str">
        <f>'高額レセ疾病傾向(患者数順)'!$E$11</f>
        <v>誤嚥性肺炎,間質性肺炎,胸水貯留</v>
      </c>
      <c r="H49" s="85">
        <f>'高額レセ疾病傾向(患者数順)'!$F$11</f>
        <v>10100</v>
      </c>
      <c r="I49" s="86">
        <f>'高額レセ疾病傾向(患者数順)'!$G$11</f>
        <v>23735776040</v>
      </c>
      <c r="J49" s="87">
        <f>'高額レセ疾病傾向(患者数順)'!$H$11</f>
        <v>4887168940</v>
      </c>
      <c r="K49" s="85">
        <f>'高額レセ疾病傾向(患者数順)'!$I$11</f>
        <v>28622944980</v>
      </c>
      <c r="L49" s="187">
        <f t="shared" si="0"/>
        <v>2833954.9485148513</v>
      </c>
      <c r="M49" s="194">
        <f t="shared" si="10"/>
        <v>8.0628036523702241E-3</v>
      </c>
    </row>
    <row r="50" spans="2:13" ht="13.5" customHeight="1">
      <c r="B50" s="23" t="s">
        <v>386</v>
      </c>
      <c r="D50" s="23"/>
      <c r="E50" s="65"/>
      <c r="F50" s="65"/>
      <c r="G50" s="65"/>
      <c r="H50" s="65"/>
      <c r="I50" s="65"/>
    </row>
    <row r="51" spans="2:13" ht="13.5" customHeight="1">
      <c r="B51" s="54" t="s">
        <v>335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358</v>
      </c>
      <c r="D53" s="70"/>
      <c r="G53" s="26"/>
    </row>
    <row r="54" spans="2:13" ht="13.5" customHeight="1">
      <c r="B54" s="70" t="s">
        <v>700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I3:K3"/>
    <mergeCell ref="C40:C44"/>
    <mergeCell ref="C5:C9"/>
    <mergeCell ref="C10:C14"/>
    <mergeCell ref="C15:C19"/>
    <mergeCell ref="C20:C24"/>
    <mergeCell ref="C25:C29"/>
    <mergeCell ref="C30:C34"/>
    <mergeCell ref="B45:C49"/>
    <mergeCell ref="C3:C4"/>
    <mergeCell ref="E3:F4"/>
    <mergeCell ref="G3:G4"/>
    <mergeCell ref="H3:H4"/>
    <mergeCell ref="D3:D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K5:K44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9.75" style="6" customWidth="1"/>
    <col min="5" max="5" width="6" style="6" customWidth="1"/>
    <col min="6" max="6" width="22.75" style="6" customWidth="1"/>
    <col min="7" max="7" width="33.125" style="6" customWidth="1"/>
    <col min="8" max="8" width="8.25" style="6" customWidth="1"/>
    <col min="9" max="12" width="9.7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17" ht="16.5" customHeight="1">
      <c r="A1" s="100" t="s">
        <v>369</v>
      </c>
      <c r="B1" s="100"/>
      <c r="C1" s="101"/>
      <c r="D1" s="101"/>
      <c r="E1" s="102"/>
      <c r="F1" s="102"/>
      <c r="G1" s="102"/>
      <c r="H1" s="102"/>
      <c r="I1" s="102"/>
      <c r="J1" s="102"/>
      <c r="K1" s="102"/>
      <c r="L1" s="8"/>
    </row>
    <row r="2" spans="1:17" ht="16.5" customHeight="1">
      <c r="A2" s="8" t="s">
        <v>348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40"/>
      <c r="C3" s="325" t="s">
        <v>141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</row>
    <row r="4" spans="1:17" ht="24.95" customHeight="1" thickBot="1">
      <c r="A4" s="8"/>
      <c r="B4" s="355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112</v>
      </c>
      <c r="L4" s="357"/>
      <c r="M4" s="360"/>
      <c r="P4" s="69" t="s">
        <v>137</v>
      </c>
      <c r="Q4" s="179" t="s">
        <v>387</v>
      </c>
    </row>
    <row r="5" spans="1:17" ht="29.25" customHeight="1">
      <c r="B5" s="343">
        <v>1</v>
      </c>
      <c r="C5" s="356" t="s">
        <v>58</v>
      </c>
      <c r="D5" s="362">
        <f>Q5</f>
        <v>358409</v>
      </c>
      <c r="E5" s="88" t="str">
        <f>'高額レセ疾病傾向(患者数順)'!$C$7</f>
        <v>1901</v>
      </c>
      <c r="F5" s="230" t="str">
        <f>'高額レセ疾病傾向(患者数順)'!$D$7</f>
        <v>骨折</v>
      </c>
      <c r="G5" s="230" t="s">
        <v>422</v>
      </c>
      <c r="H5" s="138">
        <v>6562</v>
      </c>
      <c r="I5" s="139">
        <v>16742285720</v>
      </c>
      <c r="J5" s="140">
        <v>2761280780</v>
      </c>
      <c r="K5" s="71">
        <f>SUM(I5:J5)</f>
        <v>19503566500</v>
      </c>
      <c r="L5" s="181">
        <f t="shared" ref="L5:L68" si="0">IFERROR(K5/H5,"-")</f>
        <v>2972198.4913136237</v>
      </c>
      <c r="M5" s="188">
        <f>IFERROR(H5/$Q$5,0)</f>
        <v>1.8308692025032852E-2</v>
      </c>
      <c r="P5" s="49" t="s">
        <v>409</v>
      </c>
      <c r="Q5" s="215">
        <f>市区町村別_患者数!AM6</f>
        <v>358409</v>
      </c>
    </row>
    <row r="6" spans="1:17" ht="29.25" customHeight="1">
      <c r="B6" s="344"/>
      <c r="C6" s="337"/>
      <c r="D6" s="363"/>
      <c r="E6" s="80" t="str">
        <f>'高額レセ疾病傾向(患者数順)'!$C$8</f>
        <v>0903</v>
      </c>
      <c r="F6" s="231" t="str">
        <f>'高額レセ疾病傾向(患者数順)'!$D$8</f>
        <v>その他の心疾患</v>
      </c>
      <c r="G6" s="231" t="s">
        <v>427</v>
      </c>
      <c r="H6" s="81">
        <v>4552</v>
      </c>
      <c r="I6" s="82">
        <v>13116486500</v>
      </c>
      <c r="J6" s="83">
        <v>3030076300</v>
      </c>
      <c r="K6" s="72">
        <f t="shared" ref="K6:K69" si="1">SUM(I6:J6)</f>
        <v>16146562800</v>
      </c>
      <c r="L6" s="182">
        <f t="shared" si="0"/>
        <v>3547135.9402460456</v>
      </c>
      <c r="M6" s="189">
        <f t="shared" ref="M6:M9" si="2">IFERROR(H6/$Q$5,0)</f>
        <v>1.2700573925319956E-2</v>
      </c>
      <c r="P6" s="49" t="s">
        <v>115</v>
      </c>
      <c r="Q6" s="215">
        <f>市区町村別_患者数!AM7</f>
        <v>13481</v>
      </c>
    </row>
    <row r="7" spans="1:17" ht="29.25" customHeight="1">
      <c r="B7" s="344"/>
      <c r="C7" s="337"/>
      <c r="D7" s="363"/>
      <c r="E7" s="80" t="str">
        <f>'高額レセ疾病傾向(患者数順)'!$C$9</f>
        <v>0210</v>
      </c>
      <c r="F7" s="231" t="str">
        <f>'高額レセ疾病傾向(患者数順)'!$D$9</f>
        <v>その他の悪性新生物&lt;腫瘍&gt;</v>
      </c>
      <c r="G7" s="231" t="s">
        <v>424</v>
      </c>
      <c r="H7" s="81">
        <v>3235</v>
      </c>
      <c r="I7" s="82">
        <v>6921398900</v>
      </c>
      <c r="J7" s="83">
        <v>4777804050</v>
      </c>
      <c r="K7" s="72">
        <f t="shared" si="1"/>
        <v>11699202950</v>
      </c>
      <c r="L7" s="182">
        <f t="shared" si="0"/>
        <v>3616446.0432766615</v>
      </c>
      <c r="M7" s="189">
        <f t="shared" si="2"/>
        <v>9.026001021179713E-3</v>
      </c>
      <c r="P7" s="49" t="s">
        <v>116</v>
      </c>
      <c r="Q7" s="215">
        <f>市区町村別_患者数!AM8</f>
        <v>8488</v>
      </c>
    </row>
    <row r="8" spans="1:17" ht="29.25" customHeight="1">
      <c r="B8" s="344"/>
      <c r="C8" s="337"/>
      <c r="D8" s="363"/>
      <c r="E8" s="80" t="str">
        <f>'高額レセ疾病傾向(患者数順)'!$C$10</f>
        <v>0906</v>
      </c>
      <c r="F8" s="231" t="str">
        <f>'高額レセ疾病傾向(患者数順)'!$D$10</f>
        <v>脳梗塞</v>
      </c>
      <c r="G8" s="231" t="s">
        <v>430</v>
      </c>
      <c r="H8" s="81">
        <v>3095</v>
      </c>
      <c r="I8" s="82">
        <v>10878622580</v>
      </c>
      <c r="J8" s="83">
        <v>967417100</v>
      </c>
      <c r="K8" s="72">
        <f t="shared" si="1"/>
        <v>11846039680</v>
      </c>
      <c r="L8" s="182">
        <f t="shared" si="0"/>
        <v>3827476.4717285945</v>
      </c>
      <c r="M8" s="189">
        <f t="shared" si="2"/>
        <v>8.635385830154935E-3</v>
      </c>
      <c r="P8" s="49" t="s">
        <v>117</v>
      </c>
      <c r="Q8" s="215">
        <f>市区町村別_患者数!AM9</f>
        <v>9819</v>
      </c>
    </row>
    <row r="9" spans="1:17" ht="29.25" customHeight="1" thickBot="1">
      <c r="B9" s="345"/>
      <c r="C9" s="339"/>
      <c r="D9" s="364"/>
      <c r="E9" s="84" t="str">
        <f>'高額レセ疾病傾向(患者数順)'!$C$11</f>
        <v>1011</v>
      </c>
      <c r="F9" s="232" t="str">
        <f>'高額レセ疾病傾向(患者数順)'!$D$11</f>
        <v>その他の呼吸器系の疾患</v>
      </c>
      <c r="G9" s="232" t="s">
        <v>426</v>
      </c>
      <c r="H9" s="85">
        <v>3040</v>
      </c>
      <c r="I9" s="86">
        <v>7289100420</v>
      </c>
      <c r="J9" s="87">
        <v>1487270820</v>
      </c>
      <c r="K9" s="73">
        <f t="shared" si="1"/>
        <v>8776371240</v>
      </c>
      <c r="L9" s="183">
        <f t="shared" si="0"/>
        <v>2886964.2236842103</v>
      </c>
      <c r="M9" s="190">
        <f t="shared" si="2"/>
        <v>8.4819298622523433E-3</v>
      </c>
      <c r="P9" s="49" t="s">
        <v>118</v>
      </c>
      <c r="Q9" s="215">
        <f>市区町村別_患者数!AM10</f>
        <v>8365</v>
      </c>
    </row>
    <row r="10" spans="1:17" ht="29.25" customHeight="1">
      <c r="B10" s="343">
        <v>2</v>
      </c>
      <c r="C10" s="356" t="s">
        <v>115</v>
      </c>
      <c r="D10" s="362">
        <f>Q6</f>
        <v>13481</v>
      </c>
      <c r="E10" s="88" t="str">
        <f>'高額レセ疾病傾向(患者数順)'!$C$7</f>
        <v>1901</v>
      </c>
      <c r="F10" s="230" t="str">
        <f>'高額レセ疾病傾向(患者数順)'!$D$7</f>
        <v>骨折</v>
      </c>
      <c r="G10" s="230" t="s">
        <v>537</v>
      </c>
      <c r="H10" s="138">
        <v>222</v>
      </c>
      <c r="I10" s="139">
        <v>588947360</v>
      </c>
      <c r="J10" s="140">
        <v>85690000</v>
      </c>
      <c r="K10" s="71">
        <f>SUM(I10:J10)</f>
        <v>674637360</v>
      </c>
      <c r="L10" s="181">
        <f t="shared" si="0"/>
        <v>3038907.0270270272</v>
      </c>
      <c r="M10" s="188">
        <f>IFERROR(H10/$Q$6,0)</f>
        <v>1.6467621096357837E-2</v>
      </c>
      <c r="P10" s="49" t="s">
        <v>119</v>
      </c>
      <c r="Q10" s="215">
        <f>市区町村別_患者数!AM11</f>
        <v>12149</v>
      </c>
    </row>
    <row r="11" spans="1:17" ht="29.25" customHeight="1">
      <c r="B11" s="344"/>
      <c r="C11" s="337"/>
      <c r="D11" s="363"/>
      <c r="E11" s="80" t="str">
        <f>'高額レセ疾病傾向(患者数順)'!$C$8</f>
        <v>0903</v>
      </c>
      <c r="F11" s="231" t="str">
        <f>'高額レセ疾病傾向(患者数順)'!$D$8</f>
        <v>その他の心疾患</v>
      </c>
      <c r="G11" s="231" t="s">
        <v>538</v>
      </c>
      <c r="H11" s="81">
        <v>143</v>
      </c>
      <c r="I11" s="82">
        <v>454167600</v>
      </c>
      <c r="J11" s="83">
        <v>90945680</v>
      </c>
      <c r="K11" s="72">
        <f t="shared" si="1"/>
        <v>545113280</v>
      </c>
      <c r="L11" s="182">
        <f t="shared" si="0"/>
        <v>3811980.9790209788</v>
      </c>
      <c r="M11" s="189">
        <f t="shared" ref="M11:M14" si="3">IFERROR(H11/$Q$6,0)</f>
        <v>1.0607521697203472E-2</v>
      </c>
      <c r="P11" s="49" t="s">
        <v>120</v>
      </c>
      <c r="Q11" s="215">
        <f>市区町村別_患者数!AM12</f>
        <v>10756</v>
      </c>
    </row>
    <row r="12" spans="1:17" ht="29.25" customHeight="1">
      <c r="B12" s="344"/>
      <c r="C12" s="337"/>
      <c r="D12" s="363"/>
      <c r="E12" s="80" t="str">
        <f>'高額レセ疾病傾向(患者数順)'!$C$9</f>
        <v>0210</v>
      </c>
      <c r="F12" s="231" t="str">
        <f>'高額レセ疾病傾向(患者数順)'!$D$9</f>
        <v>その他の悪性新生物&lt;腫瘍&gt;</v>
      </c>
      <c r="G12" s="231" t="s">
        <v>539</v>
      </c>
      <c r="H12" s="81">
        <v>110</v>
      </c>
      <c r="I12" s="82">
        <v>218545870</v>
      </c>
      <c r="J12" s="83">
        <v>125409680</v>
      </c>
      <c r="K12" s="72">
        <f t="shared" si="1"/>
        <v>343955550</v>
      </c>
      <c r="L12" s="182">
        <f t="shared" si="0"/>
        <v>3126868.6363636362</v>
      </c>
      <c r="M12" s="189">
        <f t="shared" si="3"/>
        <v>8.1596320747719005E-3</v>
      </c>
      <c r="P12" s="49" t="s">
        <v>59</v>
      </c>
      <c r="Q12" s="215">
        <f>市区町村別_患者数!AM13</f>
        <v>8668</v>
      </c>
    </row>
    <row r="13" spans="1:17" ht="29.25" customHeight="1">
      <c r="B13" s="344"/>
      <c r="C13" s="337"/>
      <c r="D13" s="363"/>
      <c r="E13" s="80" t="str">
        <f>'高額レセ疾病傾向(患者数順)'!$C$10</f>
        <v>0906</v>
      </c>
      <c r="F13" s="231" t="str">
        <f>'高額レセ疾病傾向(患者数順)'!$D$10</f>
        <v>脳梗塞</v>
      </c>
      <c r="G13" s="231" t="s">
        <v>540</v>
      </c>
      <c r="H13" s="81">
        <v>106</v>
      </c>
      <c r="I13" s="82">
        <v>324571120</v>
      </c>
      <c r="J13" s="83">
        <v>34683010</v>
      </c>
      <c r="K13" s="72">
        <f t="shared" si="1"/>
        <v>359254130</v>
      </c>
      <c r="L13" s="182">
        <f t="shared" si="0"/>
        <v>3389189.9056603773</v>
      </c>
      <c r="M13" s="189">
        <f t="shared" si="3"/>
        <v>7.8629181811438326E-3</v>
      </c>
      <c r="P13" s="49" t="s">
        <v>121</v>
      </c>
      <c r="Q13" s="215">
        <f>市区町村別_患者数!AM14</f>
        <v>5575</v>
      </c>
    </row>
    <row r="14" spans="1:17" ht="29.25" customHeight="1" thickBot="1">
      <c r="B14" s="345"/>
      <c r="C14" s="339"/>
      <c r="D14" s="364"/>
      <c r="E14" s="84" t="str">
        <f>'高額レセ疾病傾向(患者数順)'!$C$11</f>
        <v>1011</v>
      </c>
      <c r="F14" s="232" t="str">
        <f>'高額レセ疾病傾向(患者数順)'!$D$11</f>
        <v>その他の呼吸器系の疾患</v>
      </c>
      <c r="G14" s="232" t="s">
        <v>541</v>
      </c>
      <c r="H14" s="85">
        <v>85</v>
      </c>
      <c r="I14" s="86">
        <v>221611740</v>
      </c>
      <c r="J14" s="87">
        <v>39713560</v>
      </c>
      <c r="K14" s="73">
        <f t="shared" si="1"/>
        <v>261325300</v>
      </c>
      <c r="L14" s="183">
        <f t="shared" si="0"/>
        <v>3074415.2941176472</v>
      </c>
      <c r="M14" s="190">
        <f t="shared" si="3"/>
        <v>6.3051702395964691E-3</v>
      </c>
      <c r="P14" s="49" t="s">
        <v>60</v>
      </c>
      <c r="Q14" s="215">
        <f>市区町村別_患者数!AM15</f>
        <v>12988</v>
      </c>
    </row>
    <row r="15" spans="1:17" ht="29.25" customHeight="1">
      <c r="B15" s="343">
        <v>3</v>
      </c>
      <c r="C15" s="356" t="s">
        <v>116</v>
      </c>
      <c r="D15" s="362">
        <f>Q7</f>
        <v>8488</v>
      </c>
      <c r="E15" s="88" t="str">
        <f>'高額レセ疾病傾向(患者数順)'!$C$7</f>
        <v>1901</v>
      </c>
      <c r="F15" s="230" t="str">
        <f>'高額レセ疾病傾向(患者数順)'!$D$7</f>
        <v>骨折</v>
      </c>
      <c r="G15" s="230" t="s">
        <v>542</v>
      </c>
      <c r="H15" s="138">
        <v>168</v>
      </c>
      <c r="I15" s="139">
        <v>435323510</v>
      </c>
      <c r="J15" s="140">
        <v>75368010</v>
      </c>
      <c r="K15" s="71">
        <f>SUM(I15:J15)</f>
        <v>510691520</v>
      </c>
      <c r="L15" s="181">
        <f t="shared" si="0"/>
        <v>3039830.4761904762</v>
      </c>
      <c r="M15" s="188">
        <f>IFERROR(H15/$Q$7,0)</f>
        <v>1.9792648444863337E-2</v>
      </c>
      <c r="P15" s="49" t="s">
        <v>61</v>
      </c>
      <c r="Q15" s="215">
        <f>市区町村別_患者数!AM16</f>
        <v>22549</v>
      </c>
    </row>
    <row r="16" spans="1:17" ht="29.25" customHeight="1">
      <c r="B16" s="344"/>
      <c r="C16" s="337"/>
      <c r="D16" s="363"/>
      <c r="E16" s="80" t="str">
        <f>'高額レセ疾病傾向(患者数順)'!$C$8</f>
        <v>0903</v>
      </c>
      <c r="F16" s="231" t="str">
        <f>'高額レセ疾病傾向(患者数順)'!$D$8</f>
        <v>その他の心疾患</v>
      </c>
      <c r="G16" s="231" t="s">
        <v>427</v>
      </c>
      <c r="H16" s="81">
        <v>126</v>
      </c>
      <c r="I16" s="82">
        <v>384650530</v>
      </c>
      <c r="J16" s="83">
        <v>86198170</v>
      </c>
      <c r="K16" s="72">
        <f t="shared" si="1"/>
        <v>470848700</v>
      </c>
      <c r="L16" s="182">
        <f t="shared" si="0"/>
        <v>3736894.4444444445</v>
      </c>
      <c r="M16" s="189">
        <f t="shared" ref="M16:M19" si="4">IFERROR(H16/$Q$7,0)</f>
        <v>1.4844486333647502E-2</v>
      </c>
      <c r="P16" s="49" t="s">
        <v>122</v>
      </c>
      <c r="Q16" s="215">
        <f>市区町村別_患者数!AM17</f>
        <v>11762</v>
      </c>
    </row>
    <row r="17" spans="2:17" ht="29.25" customHeight="1">
      <c r="B17" s="344"/>
      <c r="C17" s="337"/>
      <c r="D17" s="363"/>
      <c r="E17" s="80" t="str">
        <f>'高額レセ疾病傾向(患者数順)'!$C$9</f>
        <v>0210</v>
      </c>
      <c r="F17" s="231" t="str">
        <f>'高額レセ疾病傾向(患者数順)'!$D$9</f>
        <v>その他の悪性新生物&lt;腫瘍&gt;</v>
      </c>
      <c r="G17" s="231" t="s">
        <v>543</v>
      </c>
      <c r="H17" s="81">
        <v>76</v>
      </c>
      <c r="I17" s="82">
        <v>178684420</v>
      </c>
      <c r="J17" s="83">
        <v>90357450</v>
      </c>
      <c r="K17" s="72">
        <f t="shared" si="1"/>
        <v>269041870</v>
      </c>
      <c r="L17" s="182">
        <f t="shared" si="0"/>
        <v>3540024.6052631577</v>
      </c>
      <c r="M17" s="189">
        <f t="shared" si="4"/>
        <v>8.9538171536286525E-3</v>
      </c>
      <c r="P17" s="49" t="s">
        <v>123</v>
      </c>
      <c r="Q17" s="215">
        <f>市区町村別_患者数!AM18</f>
        <v>20420</v>
      </c>
    </row>
    <row r="18" spans="2:17" ht="29.25" customHeight="1">
      <c r="B18" s="344"/>
      <c r="C18" s="337"/>
      <c r="D18" s="363"/>
      <c r="E18" s="80" t="str">
        <f>'高額レセ疾病傾向(患者数順)'!$C$10</f>
        <v>0906</v>
      </c>
      <c r="F18" s="231" t="str">
        <f>'高額レセ疾病傾向(患者数順)'!$D$10</f>
        <v>脳梗塞</v>
      </c>
      <c r="G18" s="231" t="s">
        <v>544</v>
      </c>
      <c r="H18" s="81">
        <v>74</v>
      </c>
      <c r="I18" s="82">
        <v>275579670</v>
      </c>
      <c r="J18" s="83">
        <v>26091210</v>
      </c>
      <c r="K18" s="72">
        <f t="shared" si="1"/>
        <v>301670880</v>
      </c>
      <c r="L18" s="182">
        <f t="shared" si="0"/>
        <v>4076633.5135135134</v>
      </c>
      <c r="M18" s="189">
        <f t="shared" si="4"/>
        <v>8.718190386427899E-3</v>
      </c>
      <c r="P18" s="49" t="s">
        <v>124</v>
      </c>
      <c r="Q18" s="215">
        <f>市区町村別_患者数!AM19</f>
        <v>15367</v>
      </c>
    </row>
    <row r="19" spans="2:17" ht="29.25" customHeight="1" thickBot="1">
      <c r="B19" s="345"/>
      <c r="C19" s="339"/>
      <c r="D19" s="364"/>
      <c r="E19" s="84" t="str">
        <f>'高額レセ疾病傾向(患者数順)'!$C$11</f>
        <v>1011</v>
      </c>
      <c r="F19" s="232" t="str">
        <f>'高額レセ疾病傾向(患者数順)'!$D$11</f>
        <v>その他の呼吸器系の疾患</v>
      </c>
      <c r="G19" s="232" t="s">
        <v>545</v>
      </c>
      <c r="H19" s="85">
        <v>80</v>
      </c>
      <c r="I19" s="86">
        <v>197390570</v>
      </c>
      <c r="J19" s="87">
        <v>44572710</v>
      </c>
      <c r="K19" s="73">
        <f t="shared" si="1"/>
        <v>241963280</v>
      </c>
      <c r="L19" s="183">
        <f t="shared" si="0"/>
        <v>3024541</v>
      </c>
      <c r="M19" s="190">
        <f t="shared" si="4"/>
        <v>9.4250706880301596E-3</v>
      </c>
      <c r="P19" s="49" t="s">
        <v>125</v>
      </c>
      <c r="Q19" s="215">
        <f>市区町村別_患者数!AM20</f>
        <v>24419</v>
      </c>
    </row>
    <row r="20" spans="2:17" ht="29.25" customHeight="1">
      <c r="B20" s="343">
        <v>4</v>
      </c>
      <c r="C20" s="356" t="s">
        <v>117</v>
      </c>
      <c r="D20" s="362">
        <f>Q8</f>
        <v>9819</v>
      </c>
      <c r="E20" s="88" t="str">
        <f>'高額レセ疾病傾向(患者数順)'!$C$7</f>
        <v>1901</v>
      </c>
      <c r="F20" s="230" t="str">
        <f>'高額レセ疾病傾向(患者数順)'!$D$7</f>
        <v>骨折</v>
      </c>
      <c r="G20" s="230" t="s">
        <v>546</v>
      </c>
      <c r="H20" s="138">
        <v>200</v>
      </c>
      <c r="I20" s="139">
        <v>583030660</v>
      </c>
      <c r="J20" s="140">
        <v>78670050</v>
      </c>
      <c r="K20" s="71">
        <f>SUM(I20:J20)</f>
        <v>661700710</v>
      </c>
      <c r="L20" s="181">
        <f t="shared" si="0"/>
        <v>3308503.55</v>
      </c>
      <c r="M20" s="188">
        <f>IFERROR(H20/$Q$8,0)</f>
        <v>2.036867298095529E-2</v>
      </c>
      <c r="P20" s="49" t="s">
        <v>62</v>
      </c>
      <c r="Q20" s="215">
        <f>市区町村別_患者数!AM21</f>
        <v>16481</v>
      </c>
    </row>
    <row r="21" spans="2:17" ht="29.25" customHeight="1">
      <c r="B21" s="344"/>
      <c r="C21" s="337"/>
      <c r="D21" s="363"/>
      <c r="E21" s="80" t="str">
        <f>'高額レセ疾病傾向(患者数順)'!$C$8</f>
        <v>0903</v>
      </c>
      <c r="F21" s="231" t="str">
        <f>'高額レセ疾病傾向(患者数順)'!$D$8</f>
        <v>その他の心疾患</v>
      </c>
      <c r="G21" s="231" t="s">
        <v>547</v>
      </c>
      <c r="H21" s="81">
        <v>161</v>
      </c>
      <c r="I21" s="82">
        <v>462289720</v>
      </c>
      <c r="J21" s="83">
        <v>108152660</v>
      </c>
      <c r="K21" s="72">
        <f t="shared" si="1"/>
        <v>570442380</v>
      </c>
      <c r="L21" s="182">
        <f t="shared" si="0"/>
        <v>3543120.3726708074</v>
      </c>
      <c r="M21" s="189">
        <f t="shared" ref="M21:M24" si="5">IFERROR(H21/$Q$8,0)</f>
        <v>1.639678174966901E-2</v>
      </c>
      <c r="P21" s="49" t="s">
        <v>126</v>
      </c>
      <c r="Q21" s="215">
        <f>市区町村別_患者数!AM22</f>
        <v>23393</v>
      </c>
    </row>
    <row r="22" spans="2:17" ht="29.25" customHeight="1">
      <c r="B22" s="344"/>
      <c r="C22" s="337"/>
      <c r="D22" s="363"/>
      <c r="E22" s="80" t="str">
        <f>'高額レセ疾病傾向(患者数順)'!$C$9</f>
        <v>0210</v>
      </c>
      <c r="F22" s="231" t="str">
        <f>'高額レセ疾病傾向(患者数順)'!$D$9</f>
        <v>その他の悪性新生物&lt;腫瘍&gt;</v>
      </c>
      <c r="G22" s="231" t="s">
        <v>548</v>
      </c>
      <c r="H22" s="81">
        <v>95</v>
      </c>
      <c r="I22" s="82">
        <v>209615270</v>
      </c>
      <c r="J22" s="83">
        <v>145833040</v>
      </c>
      <c r="K22" s="72">
        <f t="shared" si="1"/>
        <v>355448310</v>
      </c>
      <c r="L22" s="182">
        <f t="shared" si="0"/>
        <v>3741561.1578947366</v>
      </c>
      <c r="M22" s="189">
        <f t="shared" si="5"/>
        <v>9.6751196659537637E-3</v>
      </c>
      <c r="P22" s="49" t="s">
        <v>63</v>
      </c>
      <c r="Q22" s="215">
        <f>市区町村別_患者数!AM23</f>
        <v>21155</v>
      </c>
    </row>
    <row r="23" spans="2:17" ht="29.25" customHeight="1">
      <c r="B23" s="344"/>
      <c r="C23" s="337"/>
      <c r="D23" s="363"/>
      <c r="E23" s="80" t="str">
        <f>'高額レセ疾病傾向(患者数順)'!$C$10</f>
        <v>0906</v>
      </c>
      <c r="F23" s="231" t="str">
        <f>'高額レセ疾病傾向(患者数順)'!$D$10</f>
        <v>脳梗塞</v>
      </c>
      <c r="G23" s="231" t="s">
        <v>549</v>
      </c>
      <c r="H23" s="81">
        <v>105</v>
      </c>
      <c r="I23" s="82">
        <v>474846840</v>
      </c>
      <c r="J23" s="83">
        <v>26331970</v>
      </c>
      <c r="K23" s="72">
        <f t="shared" si="1"/>
        <v>501178810</v>
      </c>
      <c r="L23" s="182">
        <f t="shared" si="0"/>
        <v>4773131.5238095243</v>
      </c>
      <c r="M23" s="189">
        <f t="shared" si="5"/>
        <v>1.0693553315001528E-2</v>
      </c>
      <c r="P23" s="49" t="s">
        <v>127</v>
      </c>
      <c r="Q23" s="215">
        <f>市区町村別_患者数!AM24</f>
        <v>14704</v>
      </c>
    </row>
    <row r="24" spans="2:17" ht="29.25" customHeight="1" thickBot="1">
      <c r="B24" s="345"/>
      <c r="C24" s="339"/>
      <c r="D24" s="364"/>
      <c r="E24" s="84" t="str">
        <f>'高額レセ疾病傾向(患者数順)'!$C$11</f>
        <v>1011</v>
      </c>
      <c r="F24" s="232" t="str">
        <f>'高額レセ疾病傾向(患者数順)'!$D$11</f>
        <v>その他の呼吸器系の疾患</v>
      </c>
      <c r="G24" s="232" t="s">
        <v>426</v>
      </c>
      <c r="H24" s="85">
        <v>81</v>
      </c>
      <c r="I24" s="86">
        <v>221571010</v>
      </c>
      <c r="J24" s="87">
        <v>42455770</v>
      </c>
      <c r="K24" s="73">
        <f t="shared" si="1"/>
        <v>264026780</v>
      </c>
      <c r="L24" s="183">
        <f t="shared" si="0"/>
        <v>3259589.8765432099</v>
      </c>
      <c r="M24" s="190">
        <f t="shared" si="5"/>
        <v>8.2493125572868919E-3</v>
      </c>
      <c r="P24" s="49" t="s">
        <v>128</v>
      </c>
      <c r="Q24" s="215">
        <f>市区町村別_患者数!AM25</f>
        <v>21797</v>
      </c>
    </row>
    <row r="25" spans="2:17" ht="29.25" customHeight="1">
      <c r="B25" s="343">
        <v>5</v>
      </c>
      <c r="C25" s="356" t="s">
        <v>118</v>
      </c>
      <c r="D25" s="362">
        <f>Q9</f>
        <v>8365</v>
      </c>
      <c r="E25" s="88" t="str">
        <f>'高額レセ疾病傾向(患者数順)'!$C$7</f>
        <v>1901</v>
      </c>
      <c r="F25" s="230" t="str">
        <f>'高額レセ疾病傾向(患者数順)'!$D$7</f>
        <v>骨折</v>
      </c>
      <c r="G25" s="230" t="s">
        <v>542</v>
      </c>
      <c r="H25" s="138">
        <v>144</v>
      </c>
      <c r="I25" s="139">
        <v>341739240</v>
      </c>
      <c r="J25" s="140">
        <v>56843450</v>
      </c>
      <c r="K25" s="71">
        <f>SUM(I25:J25)</f>
        <v>398582690</v>
      </c>
      <c r="L25" s="181">
        <f t="shared" si="0"/>
        <v>2767935.347222222</v>
      </c>
      <c r="M25" s="188">
        <f>IFERROR(H25/$Q$9,0)</f>
        <v>1.7214584578601314E-2</v>
      </c>
      <c r="P25" s="49" t="s">
        <v>129</v>
      </c>
      <c r="Q25" s="215">
        <f>市区町村別_患者数!AM26</f>
        <v>14535</v>
      </c>
    </row>
    <row r="26" spans="2:17" ht="29.25" customHeight="1">
      <c r="B26" s="344"/>
      <c r="C26" s="337"/>
      <c r="D26" s="363"/>
      <c r="E26" s="80" t="str">
        <f>'高額レセ疾病傾向(患者数順)'!$C$8</f>
        <v>0903</v>
      </c>
      <c r="F26" s="231" t="str">
        <f>'高額レセ疾病傾向(患者数順)'!$D$8</f>
        <v>その他の心疾患</v>
      </c>
      <c r="G26" s="231" t="s">
        <v>550</v>
      </c>
      <c r="H26" s="81">
        <v>93</v>
      </c>
      <c r="I26" s="82">
        <v>267992290</v>
      </c>
      <c r="J26" s="83">
        <v>44011450</v>
      </c>
      <c r="K26" s="72">
        <f t="shared" si="1"/>
        <v>312003740</v>
      </c>
      <c r="L26" s="182">
        <f t="shared" si="0"/>
        <v>3354878.9247311829</v>
      </c>
      <c r="M26" s="189">
        <f t="shared" ref="M26:M29" si="6">IFERROR(H26/$Q$9,0)</f>
        <v>1.1117752540346682E-2</v>
      </c>
      <c r="P26" s="49" t="s">
        <v>64</v>
      </c>
      <c r="Q26" s="215">
        <f>市区町村別_患者数!AM27</f>
        <v>18539</v>
      </c>
    </row>
    <row r="27" spans="2:17" ht="29.25" customHeight="1">
      <c r="B27" s="344"/>
      <c r="C27" s="337"/>
      <c r="D27" s="363"/>
      <c r="E27" s="80" t="str">
        <f>'高額レセ疾病傾向(患者数順)'!$C$9</f>
        <v>0210</v>
      </c>
      <c r="F27" s="231" t="str">
        <f>'高額レセ疾病傾向(患者数順)'!$D$9</f>
        <v>その他の悪性新生物&lt;腫瘍&gt;</v>
      </c>
      <c r="G27" s="231" t="s">
        <v>424</v>
      </c>
      <c r="H27" s="81">
        <v>77</v>
      </c>
      <c r="I27" s="82">
        <v>162246000</v>
      </c>
      <c r="J27" s="83">
        <v>108442070</v>
      </c>
      <c r="K27" s="72">
        <f t="shared" si="1"/>
        <v>270688070</v>
      </c>
      <c r="L27" s="182">
        <f t="shared" si="0"/>
        <v>3515429.4805194805</v>
      </c>
      <c r="M27" s="189">
        <f t="shared" si="6"/>
        <v>9.2050209205020925E-3</v>
      </c>
      <c r="P27" s="49" t="s">
        <v>130</v>
      </c>
      <c r="Q27" s="215">
        <f>市区町村別_患者数!AM28</f>
        <v>30667</v>
      </c>
    </row>
    <row r="28" spans="2:17" ht="29.25" customHeight="1">
      <c r="B28" s="344"/>
      <c r="C28" s="337"/>
      <c r="D28" s="363"/>
      <c r="E28" s="80" t="str">
        <f>'高額レセ疾病傾向(患者数順)'!$C$10</f>
        <v>0906</v>
      </c>
      <c r="F28" s="231" t="str">
        <f>'高額レセ疾病傾向(患者数順)'!$D$10</f>
        <v>脳梗塞</v>
      </c>
      <c r="G28" s="231" t="s">
        <v>551</v>
      </c>
      <c r="H28" s="81">
        <v>76</v>
      </c>
      <c r="I28" s="82">
        <v>230036310</v>
      </c>
      <c r="J28" s="83">
        <v>23710680</v>
      </c>
      <c r="K28" s="72">
        <f t="shared" si="1"/>
        <v>253746990</v>
      </c>
      <c r="L28" s="182">
        <f t="shared" si="0"/>
        <v>3338776.1842105263</v>
      </c>
      <c r="M28" s="189">
        <f t="shared" si="6"/>
        <v>9.0854751942618054E-3</v>
      </c>
      <c r="P28" s="49" t="s">
        <v>131</v>
      </c>
      <c r="Q28" s="215">
        <f>市区町村別_患者数!AM29</f>
        <v>13125</v>
      </c>
    </row>
    <row r="29" spans="2:17" ht="29.25" customHeight="1" thickBot="1">
      <c r="B29" s="345"/>
      <c r="C29" s="339"/>
      <c r="D29" s="364"/>
      <c r="E29" s="84" t="str">
        <f>'高額レセ疾病傾向(患者数順)'!$C$11</f>
        <v>1011</v>
      </c>
      <c r="F29" s="232" t="str">
        <f>'高額レセ疾病傾向(患者数順)'!$D$11</f>
        <v>その他の呼吸器系の疾患</v>
      </c>
      <c r="G29" s="232" t="s">
        <v>541</v>
      </c>
      <c r="H29" s="85">
        <v>68</v>
      </c>
      <c r="I29" s="86">
        <v>151796940</v>
      </c>
      <c r="J29" s="87">
        <v>33438660</v>
      </c>
      <c r="K29" s="73">
        <f t="shared" si="1"/>
        <v>185235600</v>
      </c>
      <c r="L29" s="183">
        <f t="shared" si="0"/>
        <v>2724052.9411764704</v>
      </c>
      <c r="M29" s="190">
        <f t="shared" si="6"/>
        <v>8.1291093843395106E-3</v>
      </c>
      <c r="P29" s="49" t="s">
        <v>132</v>
      </c>
      <c r="Q29" s="215">
        <f>市区町村別_患者数!AM30</f>
        <v>9097</v>
      </c>
    </row>
    <row r="30" spans="2:17" ht="29.25" customHeight="1">
      <c r="B30" s="343">
        <v>6</v>
      </c>
      <c r="C30" s="356" t="s">
        <v>119</v>
      </c>
      <c r="D30" s="362">
        <f>Q10</f>
        <v>12149</v>
      </c>
      <c r="E30" s="88" t="str">
        <f>'高額レセ疾病傾向(患者数順)'!$C$7</f>
        <v>1901</v>
      </c>
      <c r="F30" s="230" t="str">
        <f>'高額レセ疾病傾向(患者数順)'!$D$7</f>
        <v>骨折</v>
      </c>
      <c r="G30" s="230" t="s">
        <v>537</v>
      </c>
      <c r="H30" s="138">
        <v>196</v>
      </c>
      <c r="I30" s="139">
        <v>480775380</v>
      </c>
      <c r="J30" s="140">
        <v>90173730</v>
      </c>
      <c r="K30" s="71">
        <f>SUM(I30:J30)</f>
        <v>570949110</v>
      </c>
      <c r="L30" s="181">
        <f t="shared" si="0"/>
        <v>2913005.663265306</v>
      </c>
      <c r="M30" s="188">
        <f>IFERROR(H30/$Q$10,0)</f>
        <v>1.6133015062968145E-2</v>
      </c>
      <c r="P30" s="49" t="s">
        <v>36</v>
      </c>
      <c r="Q30" s="215">
        <f>市区町村別_患者数!AM31</f>
        <v>125950</v>
      </c>
    </row>
    <row r="31" spans="2:17" ht="29.25" customHeight="1">
      <c r="B31" s="344"/>
      <c r="C31" s="337"/>
      <c r="D31" s="363"/>
      <c r="E31" s="80" t="str">
        <f>'高額レセ疾病傾向(患者数順)'!$C$8</f>
        <v>0903</v>
      </c>
      <c r="F31" s="231" t="str">
        <f>'高額レセ疾病傾向(患者数順)'!$D$8</f>
        <v>その他の心疾患</v>
      </c>
      <c r="G31" s="231" t="s">
        <v>552</v>
      </c>
      <c r="H31" s="81">
        <v>147</v>
      </c>
      <c r="I31" s="82">
        <v>412673810</v>
      </c>
      <c r="J31" s="83">
        <v>92538750</v>
      </c>
      <c r="K31" s="72">
        <f t="shared" si="1"/>
        <v>505212560</v>
      </c>
      <c r="L31" s="182">
        <f t="shared" si="0"/>
        <v>3436820.1360544218</v>
      </c>
      <c r="M31" s="189">
        <f t="shared" ref="M31:M34" si="7">IFERROR(H31/$Q$10,0)</f>
        <v>1.2099761297226109E-2</v>
      </c>
      <c r="P31" s="49" t="s">
        <v>37</v>
      </c>
      <c r="Q31" s="215">
        <f>市区町村別_患者数!AM32</f>
        <v>21854</v>
      </c>
    </row>
    <row r="32" spans="2:17" ht="29.25" customHeight="1">
      <c r="B32" s="344"/>
      <c r="C32" s="337"/>
      <c r="D32" s="363"/>
      <c r="E32" s="80" t="str">
        <f>'高額レセ疾病傾向(患者数順)'!$C$9</f>
        <v>0210</v>
      </c>
      <c r="F32" s="231" t="str">
        <f>'高額レセ疾病傾向(患者数順)'!$D$9</f>
        <v>その他の悪性新生物&lt;腫瘍&gt;</v>
      </c>
      <c r="G32" s="231" t="s">
        <v>553</v>
      </c>
      <c r="H32" s="81">
        <v>101</v>
      </c>
      <c r="I32" s="82">
        <v>219496480</v>
      </c>
      <c r="J32" s="83">
        <v>140317330</v>
      </c>
      <c r="K32" s="72">
        <f t="shared" si="1"/>
        <v>359813810</v>
      </c>
      <c r="L32" s="182">
        <f t="shared" si="0"/>
        <v>3562512.9702970297</v>
      </c>
      <c r="M32" s="189">
        <f t="shared" si="7"/>
        <v>8.3134414355090953E-3</v>
      </c>
      <c r="P32" s="49" t="s">
        <v>38</v>
      </c>
      <c r="Q32" s="215">
        <f>市区町村別_患者数!AM33</f>
        <v>17300</v>
      </c>
    </row>
    <row r="33" spans="2:17" ht="29.25" customHeight="1">
      <c r="B33" s="344"/>
      <c r="C33" s="337"/>
      <c r="D33" s="363"/>
      <c r="E33" s="80" t="str">
        <f>'高額レセ疾病傾向(患者数順)'!$C$10</f>
        <v>0906</v>
      </c>
      <c r="F33" s="231" t="str">
        <f>'高額レセ疾病傾向(患者数順)'!$D$10</f>
        <v>脳梗塞</v>
      </c>
      <c r="G33" s="231" t="s">
        <v>554</v>
      </c>
      <c r="H33" s="81">
        <v>94</v>
      </c>
      <c r="I33" s="82">
        <v>365111490</v>
      </c>
      <c r="J33" s="83">
        <v>24077090</v>
      </c>
      <c r="K33" s="72">
        <f t="shared" si="1"/>
        <v>389188580</v>
      </c>
      <c r="L33" s="182">
        <f t="shared" si="0"/>
        <v>4140304.0425531915</v>
      </c>
      <c r="M33" s="189">
        <f t="shared" si="7"/>
        <v>7.7372623261173761E-3</v>
      </c>
      <c r="P33" s="49" t="s">
        <v>39</v>
      </c>
      <c r="Q33" s="215">
        <f>市区町村別_患者数!AM34</f>
        <v>14861</v>
      </c>
    </row>
    <row r="34" spans="2:17" ht="29.25" customHeight="1" thickBot="1">
      <c r="B34" s="345"/>
      <c r="C34" s="339"/>
      <c r="D34" s="364"/>
      <c r="E34" s="84" t="str">
        <f>'高額レセ疾病傾向(患者数順)'!$C$11</f>
        <v>1011</v>
      </c>
      <c r="F34" s="232" t="str">
        <f>'高額レセ疾病傾向(患者数順)'!$D$11</f>
        <v>その他の呼吸器系の疾患</v>
      </c>
      <c r="G34" s="232" t="s">
        <v>555</v>
      </c>
      <c r="H34" s="85">
        <v>103</v>
      </c>
      <c r="I34" s="86">
        <v>271290830</v>
      </c>
      <c r="J34" s="87">
        <v>35333480</v>
      </c>
      <c r="K34" s="73">
        <f t="shared" si="1"/>
        <v>306624310</v>
      </c>
      <c r="L34" s="183">
        <f t="shared" si="0"/>
        <v>2976935.0485436893</v>
      </c>
      <c r="M34" s="190">
        <f t="shared" si="7"/>
        <v>8.4780640381924444E-3</v>
      </c>
      <c r="P34" s="49" t="s">
        <v>40</v>
      </c>
      <c r="Q34" s="215">
        <f>市区町村別_患者数!AM35</f>
        <v>20112</v>
      </c>
    </row>
    <row r="35" spans="2:17" ht="29.25" customHeight="1">
      <c r="B35" s="343">
        <v>7</v>
      </c>
      <c r="C35" s="356" t="s">
        <v>120</v>
      </c>
      <c r="D35" s="362">
        <f>Q11</f>
        <v>10756</v>
      </c>
      <c r="E35" s="88" t="str">
        <f>'高額レセ疾病傾向(患者数順)'!$C$7</f>
        <v>1901</v>
      </c>
      <c r="F35" s="230" t="str">
        <f>'高額レセ疾病傾向(患者数順)'!$D$7</f>
        <v>骨折</v>
      </c>
      <c r="G35" s="230" t="s">
        <v>422</v>
      </c>
      <c r="H35" s="138">
        <v>201</v>
      </c>
      <c r="I35" s="139">
        <v>524403050</v>
      </c>
      <c r="J35" s="140">
        <v>79849020</v>
      </c>
      <c r="K35" s="71">
        <f>SUM(I35:J35)</f>
        <v>604252070</v>
      </c>
      <c r="L35" s="181">
        <f t="shared" si="0"/>
        <v>3006229.2039800994</v>
      </c>
      <c r="M35" s="188">
        <f>IFERROR(H35/$Q$11,0)</f>
        <v>1.8687244328746747E-2</v>
      </c>
      <c r="P35" s="49" t="s">
        <v>41</v>
      </c>
      <c r="Q35" s="215">
        <f>市区町村別_患者数!AM36</f>
        <v>25718</v>
      </c>
    </row>
    <row r="36" spans="2:17" ht="29.25" customHeight="1">
      <c r="B36" s="344"/>
      <c r="C36" s="337"/>
      <c r="D36" s="363"/>
      <c r="E36" s="80" t="str">
        <f>'高額レセ疾病傾向(患者数順)'!$C$8</f>
        <v>0903</v>
      </c>
      <c r="F36" s="231" t="str">
        <f>'高額レセ疾病傾向(患者数順)'!$D$8</f>
        <v>その他の心疾患</v>
      </c>
      <c r="G36" s="231" t="s">
        <v>556</v>
      </c>
      <c r="H36" s="81">
        <v>166</v>
      </c>
      <c r="I36" s="82">
        <v>447438480</v>
      </c>
      <c r="J36" s="83">
        <v>108179650</v>
      </c>
      <c r="K36" s="72">
        <f t="shared" si="1"/>
        <v>555618130</v>
      </c>
      <c r="L36" s="182">
        <f t="shared" si="0"/>
        <v>3347097.1686746986</v>
      </c>
      <c r="M36" s="189">
        <f t="shared" ref="M36:M39" si="8">IFERROR(H36/$Q$11,0)</f>
        <v>1.5433246560059502E-2</v>
      </c>
      <c r="P36" s="49" t="s">
        <v>42</v>
      </c>
      <c r="Q36" s="215">
        <f>市区町村別_患者数!AM37</f>
        <v>22357</v>
      </c>
    </row>
    <row r="37" spans="2:17" ht="29.25" customHeight="1">
      <c r="B37" s="344"/>
      <c r="C37" s="337"/>
      <c r="D37" s="363"/>
      <c r="E37" s="80" t="str">
        <f>'高額レセ疾病傾向(患者数順)'!$C$9</f>
        <v>0210</v>
      </c>
      <c r="F37" s="231" t="str">
        <f>'高額レセ疾病傾向(患者数順)'!$D$9</f>
        <v>その他の悪性新生物&lt;腫瘍&gt;</v>
      </c>
      <c r="G37" s="231" t="s">
        <v>557</v>
      </c>
      <c r="H37" s="81">
        <v>102</v>
      </c>
      <c r="I37" s="82">
        <v>200382010</v>
      </c>
      <c r="J37" s="83">
        <v>194659860</v>
      </c>
      <c r="K37" s="72">
        <f t="shared" si="1"/>
        <v>395041870</v>
      </c>
      <c r="L37" s="182">
        <f t="shared" si="0"/>
        <v>3872959.5098039214</v>
      </c>
      <c r="M37" s="189">
        <f t="shared" si="8"/>
        <v>9.4830792116028257E-3</v>
      </c>
      <c r="P37" s="49" t="s">
        <v>43</v>
      </c>
      <c r="Q37" s="215">
        <f>市区町村別_患者数!AM38</f>
        <v>6212</v>
      </c>
    </row>
    <row r="38" spans="2:17" ht="29.25" customHeight="1">
      <c r="B38" s="344"/>
      <c r="C38" s="337"/>
      <c r="D38" s="363"/>
      <c r="E38" s="80" t="str">
        <f>'高額レセ疾病傾向(患者数順)'!$C$10</f>
        <v>0906</v>
      </c>
      <c r="F38" s="231" t="str">
        <f>'高額レセ疾病傾向(患者数順)'!$D$10</f>
        <v>脳梗塞</v>
      </c>
      <c r="G38" s="231" t="s">
        <v>558</v>
      </c>
      <c r="H38" s="81">
        <v>116</v>
      </c>
      <c r="I38" s="82">
        <v>426704960</v>
      </c>
      <c r="J38" s="83">
        <v>34249690</v>
      </c>
      <c r="K38" s="72">
        <f t="shared" si="1"/>
        <v>460954650</v>
      </c>
      <c r="L38" s="182">
        <f t="shared" si="0"/>
        <v>3973746.9827586208</v>
      </c>
      <c r="M38" s="189">
        <f t="shared" si="8"/>
        <v>1.0784678319077723E-2</v>
      </c>
      <c r="P38" s="49" t="s">
        <v>45</v>
      </c>
      <c r="Q38" s="215">
        <f>市区町村別_患者数!AM39</f>
        <v>28882</v>
      </c>
    </row>
    <row r="39" spans="2:17" ht="29.25" customHeight="1" thickBot="1">
      <c r="B39" s="345"/>
      <c r="C39" s="339"/>
      <c r="D39" s="364"/>
      <c r="E39" s="84" t="str">
        <f>'高額レセ疾病傾向(患者数順)'!$C$11</f>
        <v>1011</v>
      </c>
      <c r="F39" s="232" t="str">
        <f>'高額レセ疾病傾向(患者数順)'!$D$11</f>
        <v>その他の呼吸器系の疾患</v>
      </c>
      <c r="G39" s="232" t="s">
        <v>559</v>
      </c>
      <c r="H39" s="85">
        <v>88</v>
      </c>
      <c r="I39" s="86">
        <v>241902400</v>
      </c>
      <c r="J39" s="87">
        <v>41471530</v>
      </c>
      <c r="K39" s="73">
        <f t="shared" si="1"/>
        <v>283373930</v>
      </c>
      <c r="L39" s="183">
        <f t="shared" si="0"/>
        <v>3220158.2954545454</v>
      </c>
      <c r="M39" s="190">
        <f t="shared" si="8"/>
        <v>8.1814801041279282E-3</v>
      </c>
      <c r="P39" s="49" t="s">
        <v>2</v>
      </c>
      <c r="Q39" s="215">
        <f>市区町村別_患者数!AM40</f>
        <v>57844</v>
      </c>
    </row>
    <row r="40" spans="2:17" ht="29.25" customHeight="1">
      <c r="B40" s="343">
        <v>8</v>
      </c>
      <c r="C40" s="356" t="s">
        <v>59</v>
      </c>
      <c r="D40" s="362">
        <f>Q12</f>
        <v>8668</v>
      </c>
      <c r="E40" s="88" t="str">
        <f>'高額レセ疾病傾向(患者数順)'!$C$7</f>
        <v>1901</v>
      </c>
      <c r="F40" s="230" t="str">
        <f>'高額レセ疾病傾向(患者数順)'!$D$7</f>
        <v>骨折</v>
      </c>
      <c r="G40" s="230" t="s">
        <v>560</v>
      </c>
      <c r="H40" s="138">
        <v>131</v>
      </c>
      <c r="I40" s="139">
        <v>310564770</v>
      </c>
      <c r="J40" s="140">
        <v>51581700</v>
      </c>
      <c r="K40" s="71">
        <f>SUM(I40:J40)</f>
        <v>362146470</v>
      </c>
      <c r="L40" s="181">
        <f t="shared" si="0"/>
        <v>2764476.8702290077</v>
      </c>
      <c r="M40" s="188">
        <f>IFERROR(H40/$Q$12,0)</f>
        <v>1.5113059529303184E-2</v>
      </c>
      <c r="P40" s="49" t="s">
        <v>3</v>
      </c>
      <c r="Q40" s="215">
        <f>市区町村別_患者数!AM41</f>
        <v>16052</v>
      </c>
    </row>
    <row r="41" spans="2:17" ht="29.25" customHeight="1">
      <c r="B41" s="344"/>
      <c r="C41" s="337"/>
      <c r="D41" s="363"/>
      <c r="E41" s="80" t="str">
        <f>'高額レセ疾病傾向(患者数順)'!$C$8</f>
        <v>0903</v>
      </c>
      <c r="F41" s="231" t="str">
        <f>'高額レセ疾病傾向(患者数順)'!$D$8</f>
        <v>その他の心疾患</v>
      </c>
      <c r="G41" s="231" t="s">
        <v>561</v>
      </c>
      <c r="H41" s="81">
        <v>91</v>
      </c>
      <c r="I41" s="82">
        <v>275529020</v>
      </c>
      <c r="J41" s="83">
        <v>58623890</v>
      </c>
      <c r="K41" s="72">
        <f t="shared" si="1"/>
        <v>334152910</v>
      </c>
      <c r="L41" s="182">
        <f t="shared" si="0"/>
        <v>3672010</v>
      </c>
      <c r="M41" s="189">
        <f t="shared" ref="M41:M44" si="9">IFERROR(H41/$Q$12,0)</f>
        <v>1.0498384863867097E-2</v>
      </c>
      <c r="P41" s="49" t="s">
        <v>4</v>
      </c>
      <c r="Q41" s="215">
        <f>市区町村別_患者数!AM42</f>
        <v>48477</v>
      </c>
    </row>
    <row r="42" spans="2:17" ht="29.25" customHeight="1">
      <c r="B42" s="344"/>
      <c r="C42" s="337"/>
      <c r="D42" s="363"/>
      <c r="E42" s="80" t="str">
        <f>'高額レセ疾病傾向(患者数順)'!$C$9</f>
        <v>0210</v>
      </c>
      <c r="F42" s="231" t="str">
        <f>'高額レセ疾病傾向(患者数順)'!$D$9</f>
        <v>その他の悪性新生物&lt;腫瘍&gt;</v>
      </c>
      <c r="G42" s="231" t="s">
        <v>562</v>
      </c>
      <c r="H42" s="81">
        <v>68</v>
      </c>
      <c r="I42" s="82">
        <v>178869820</v>
      </c>
      <c r="J42" s="83">
        <v>78386150</v>
      </c>
      <c r="K42" s="72">
        <f t="shared" si="1"/>
        <v>257255970</v>
      </c>
      <c r="L42" s="182">
        <f t="shared" si="0"/>
        <v>3783176.0294117648</v>
      </c>
      <c r="M42" s="189">
        <f t="shared" si="9"/>
        <v>7.8449469312413481E-3</v>
      </c>
      <c r="P42" s="49" t="s">
        <v>46</v>
      </c>
      <c r="Q42" s="215">
        <f>市区町村別_患者数!AM43</f>
        <v>10298</v>
      </c>
    </row>
    <row r="43" spans="2:17" ht="29.25" customHeight="1">
      <c r="B43" s="344"/>
      <c r="C43" s="337"/>
      <c r="D43" s="363"/>
      <c r="E43" s="80" t="str">
        <f>'高額レセ疾病傾向(患者数順)'!$C$10</f>
        <v>0906</v>
      </c>
      <c r="F43" s="231" t="str">
        <f>'高額レセ疾病傾向(患者数順)'!$D$10</f>
        <v>脳梗塞</v>
      </c>
      <c r="G43" s="231" t="s">
        <v>563</v>
      </c>
      <c r="H43" s="81">
        <v>65</v>
      </c>
      <c r="I43" s="82">
        <v>223628760</v>
      </c>
      <c r="J43" s="83">
        <v>25334280</v>
      </c>
      <c r="K43" s="72">
        <f t="shared" si="1"/>
        <v>248963040</v>
      </c>
      <c r="L43" s="182">
        <f t="shared" si="0"/>
        <v>3830200.6153846155</v>
      </c>
      <c r="M43" s="189">
        <f t="shared" si="9"/>
        <v>7.4988463313336411E-3</v>
      </c>
      <c r="P43" s="49" t="s">
        <v>9</v>
      </c>
      <c r="Q43" s="215">
        <f>市区町村別_患者数!AM44</f>
        <v>57396</v>
      </c>
    </row>
    <row r="44" spans="2:17" ht="29.25" customHeight="1" thickBot="1">
      <c r="B44" s="345"/>
      <c r="C44" s="339"/>
      <c r="D44" s="364"/>
      <c r="E44" s="84" t="str">
        <f>'高額レセ疾病傾向(患者数順)'!$C$11</f>
        <v>1011</v>
      </c>
      <c r="F44" s="232" t="str">
        <f>'高額レセ疾病傾向(患者数順)'!$D$11</f>
        <v>その他の呼吸器系の疾患</v>
      </c>
      <c r="G44" s="232" t="s">
        <v>564</v>
      </c>
      <c r="H44" s="85">
        <v>72</v>
      </c>
      <c r="I44" s="86">
        <v>168536020</v>
      </c>
      <c r="J44" s="87">
        <v>31707410</v>
      </c>
      <c r="K44" s="73">
        <f t="shared" si="1"/>
        <v>200243430</v>
      </c>
      <c r="L44" s="183">
        <f t="shared" si="0"/>
        <v>2781158.75</v>
      </c>
      <c r="M44" s="190">
        <f t="shared" si="9"/>
        <v>8.3064143977849558E-3</v>
      </c>
      <c r="P44" s="49" t="s">
        <v>47</v>
      </c>
      <c r="Q44" s="215">
        <f>市区町村別_患者数!AM45</f>
        <v>12654</v>
      </c>
    </row>
    <row r="45" spans="2:17" ht="29.25" customHeight="1">
      <c r="B45" s="343">
        <v>9</v>
      </c>
      <c r="C45" s="356" t="s">
        <v>121</v>
      </c>
      <c r="D45" s="362">
        <f>Q13</f>
        <v>5575</v>
      </c>
      <c r="E45" s="88" t="str">
        <f>'高額レセ疾病傾向(患者数順)'!$C$7</f>
        <v>1901</v>
      </c>
      <c r="F45" s="230" t="str">
        <f>'高額レセ疾病傾向(患者数順)'!$D$7</f>
        <v>骨折</v>
      </c>
      <c r="G45" s="230" t="s">
        <v>560</v>
      </c>
      <c r="H45" s="138">
        <v>107</v>
      </c>
      <c r="I45" s="139">
        <v>271142970</v>
      </c>
      <c r="J45" s="140">
        <v>42418730</v>
      </c>
      <c r="K45" s="71">
        <f>SUM(I45:J45)</f>
        <v>313561700</v>
      </c>
      <c r="L45" s="181">
        <f t="shared" si="0"/>
        <v>2930483.1775700934</v>
      </c>
      <c r="M45" s="188">
        <f>IFERROR(H45/$Q$13,0)</f>
        <v>1.9192825112107622E-2</v>
      </c>
      <c r="P45" s="49" t="s">
        <v>14</v>
      </c>
      <c r="Q45" s="215">
        <f>市区町村別_患者数!AM46</f>
        <v>23319</v>
      </c>
    </row>
    <row r="46" spans="2:17" ht="29.25" customHeight="1">
      <c r="B46" s="344"/>
      <c r="C46" s="337"/>
      <c r="D46" s="363"/>
      <c r="E46" s="80" t="str">
        <f>'高額レセ疾病傾向(患者数順)'!$C$8</f>
        <v>0903</v>
      </c>
      <c r="F46" s="231" t="str">
        <f>'高額レセ疾病傾向(患者数順)'!$D$8</f>
        <v>その他の心疾患</v>
      </c>
      <c r="G46" s="231" t="s">
        <v>565</v>
      </c>
      <c r="H46" s="81">
        <v>55</v>
      </c>
      <c r="I46" s="82">
        <v>156795100</v>
      </c>
      <c r="J46" s="83">
        <v>32610530</v>
      </c>
      <c r="K46" s="72">
        <f t="shared" si="1"/>
        <v>189405630</v>
      </c>
      <c r="L46" s="182">
        <f t="shared" si="0"/>
        <v>3443738.7272727271</v>
      </c>
      <c r="M46" s="189">
        <f t="shared" ref="M46:M49" si="10">IFERROR(H46/$Q$13,0)</f>
        <v>9.8654708520179366E-3</v>
      </c>
      <c r="P46" s="49" t="s">
        <v>15</v>
      </c>
      <c r="Q46" s="215">
        <f>市区町村別_患者数!AM47</f>
        <v>59276</v>
      </c>
    </row>
    <row r="47" spans="2:17" ht="29.25" customHeight="1">
      <c r="B47" s="344"/>
      <c r="C47" s="337"/>
      <c r="D47" s="363"/>
      <c r="E47" s="80" t="str">
        <f>'高額レセ疾病傾向(患者数順)'!$C$9</f>
        <v>0210</v>
      </c>
      <c r="F47" s="231" t="str">
        <f>'高額レセ疾病傾向(患者数順)'!$D$9</f>
        <v>その他の悪性新生物&lt;腫瘍&gt;</v>
      </c>
      <c r="G47" s="231" t="s">
        <v>566</v>
      </c>
      <c r="H47" s="81">
        <v>52</v>
      </c>
      <c r="I47" s="82">
        <v>115964860</v>
      </c>
      <c r="J47" s="83">
        <v>56475940</v>
      </c>
      <c r="K47" s="72">
        <f t="shared" si="1"/>
        <v>172440800</v>
      </c>
      <c r="L47" s="182">
        <f t="shared" si="0"/>
        <v>3316169.230769231</v>
      </c>
      <c r="M47" s="189">
        <f t="shared" si="10"/>
        <v>9.3273542600896854E-3</v>
      </c>
      <c r="P47" s="49" t="s">
        <v>10</v>
      </c>
      <c r="Q47" s="215">
        <f>市区町村別_患者数!AM48</f>
        <v>36315</v>
      </c>
    </row>
    <row r="48" spans="2:17" ht="29.25" customHeight="1">
      <c r="B48" s="344"/>
      <c r="C48" s="337"/>
      <c r="D48" s="363"/>
      <c r="E48" s="80" t="str">
        <f>'高額レセ疾病傾向(患者数順)'!$C$10</f>
        <v>0906</v>
      </c>
      <c r="F48" s="231" t="str">
        <f>'高額レセ疾病傾向(患者数順)'!$D$10</f>
        <v>脳梗塞</v>
      </c>
      <c r="G48" s="231" t="s">
        <v>567</v>
      </c>
      <c r="H48" s="81">
        <v>64</v>
      </c>
      <c r="I48" s="82">
        <v>228248270</v>
      </c>
      <c r="J48" s="83">
        <v>19492300</v>
      </c>
      <c r="K48" s="72">
        <f t="shared" si="1"/>
        <v>247740570</v>
      </c>
      <c r="L48" s="182">
        <f t="shared" si="0"/>
        <v>3870946.40625</v>
      </c>
      <c r="M48" s="189">
        <f t="shared" si="10"/>
        <v>1.147982062780269E-2</v>
      </c>
      <c r="P48" s="49" t="s">
        <v>22</v>
      </c>
      <c r="Q48" s="215">
        <f>市区町村別_患者数!AM49</f>
        <v>41260</v>
      </c>
    </row>
    <row r="49" spans="2:17" ht="29.25" customHeight="1" thickBot="1">
      <c r="B49" s="345"/>
      <c r="C49" s="339"/>
      <c r="D49" s="364"/>
      <c r="E49" s="84" t="str">
        <f>'高額レセ疾病傾向(患者数順)'!$C$11</f>
        <v>1011</v>
      </c>
      <c r="F49" s="232" t="str">
        <f>'高額レセ疾病傾向(患者数順)'!$D$11</f>
        <v>その他の呼吸器系の疾患</v>
      </c>
      <c r="G49" s="232" t="s">
        <v>568</v>
      </c>
      <c r="H49" s="85">
        <v>39</v>
      </c>
      <c r="I49" s="86">
        <v>108763630</v>
      </c>
      <c r="J49" s="87">
        <v>20797990</v>
      </c>
      <c r="K49" s="73">
        <f t="shared" si="1"/>
        <v>129561620</v>
      </c>
      <c r="L49" s="183">
        <f t="shared" si="0"/>
        <v>3322092.8205128205</v>
      </c>
      <c r="M49" s="190">
        <f t="shared" si="10"/>
        <v>6.9955156950672649E-3</v>
      </c>
      <c r="P49" s="49" t="s">
        <v>48</v>
      </c>
      <c r="Q49" s="215">
        <f>市区町村別_患者数!AM50</f>
        <v>14459</v>
      </c>
    </row>
    <row r="50" spans="2:17" ht="29.25" customHeight="1">
      <c r="B50" s="343">
        <v>10</v>
      </c>
      <c r="C50" s="356" t="s">
        <v>60</v>
      </c>
      <c r="D50" s="362">
        <f>Q14</f>
        <v>12988</v>
      </c>
      <c r="E50" s="88" t="str">
        <f>'高額レセ疾病傾向(患者数順)'!$C$7</f>
        <v>1901</v>
      </c>
      <c r="F50" s="230" t="str">
        <f>'高額レセ疾病傾向(患者数順)'!$D$7</f>
        <v>骨折</v>
      </c>
      <c r="G50" s="230" t="s">
        <v>537</v>
      </c>
      <c r="H50" s="138">
        <v>213</v>
      </c>
      <c r="I50" s="139">
        <v>588653460</v>
      </c>
      <c r="J50" s="140">
        <v>88195030</v>
      </c>
      <c r="K50" s="71">
        <f>SUM(I50:J50)</f>
        <v>676848490</v>
      </c>
      <c r="L50" s="181">
        <f t="shared" si="0"/>
        <v>3177692.4413145538</v>
      </c>
      <c r="M50" s="188">
        <f>IFERROR(H50/$Q$14,0)</f>
        <v>1.6399753618724977E-2</v>
      </c>
      <c r="P50" s="49" t="s">
        <v>26</v>
      </c>
      <c r="Q50" s="215">
        <f>市区町村別_患者数!AM51</f>
        <v>18259</v>
      </c>
    </row>
    <row r="51" spans="2:17" ht="29.25" customHeight="1">
      <c r="B51" s="344"/>
      <c r="C51" s="337"/>
      <c r="D51" s="363"/>
      <c r="E51" s="80" t="str">
        <f>'高額レセ疾病傾向(患者数順)'!$C$8</f>
        <v>0903</v>
      </c>
      <c r="F51" s="231" t="str">
        <f>'高額レセ疾病傾向(患者数順)'!$D$8</f>
        <v>その他の心疾患</v>
      </c>
      <c r="G51" s="231" t="s">
        <v>569</v>
      </c>
      <c r="H51" s="81">
        <v>187</v>
      </c>
      <c r="I51" s="82">
        <v>471496760</v>
      </c>
      <c r="J51" s="83">
        <v>134735320</v>
      </c>
      <c r="K51" s="72">
        <f t="shared" si="1"/>
        <v>606232080</v>
      </c>
      <c r="L51" s="182">
        <f t="shared" si="0"/>
        <v>3241882.780748663</v>
      </c>
      <c r="M51" s="189">
        <f t="shared" ref="M51:M54" si="11">IFERROR(H51/$Q$14,0)</f>
        <v>1.4397905759162303E-2</v>
      </c>
      <c r="P51" s="49" t="s">
        <v>16</v>
      </c>
      <c r="Q51" s="215">
        <f>市区町村別_患者数!AM52</f>
        <v>36741</v>
      </c>
    </row>
    <row r="52" spans="2:17" ht="29.25" customHeight="1">
      <c r="B52" s="344"/>
      <c r="C52" s="337"/>
      <c r="D52" s="363"/>
      <c r="E52" s="80" t="str">
        <f>'高額レセ疾病傾向(患者数順)'!$C$9</f>
        <v>0210</v>
      </c>
      <c r="F52" s="231" t="str">
        <f>'高額レセ疾病傾向(患者数順)'!$D$9</f>
        <v>その他の悪性新生物&lt;腫瘍&gt;</v>
      </c>
      <c r="G52" s="231" t="s">
        <v>570</v>
      </c>
      <c r="H52" s="81">
        <v>115</v>
      </c>
      <c r="I52" s="82">
        <v>253835390</v>
      </c>
      <c r="J52" s="83">
        <v>173941000</v>
      </c>
      <c r="K52" s="72">
        <f t="shared" si="1"/>
        <v>427776390</v>
      </c>
      <c r="L52" s="182">
        <f t="shared" si="0"/>
        <v>3719794.6956521738</v>
      </c>
      <c r="M52" s="189">
        <f t="shared" si="11"/>
        <v>8.8543270711425939E-3</v>
      </c>
      <c r="P52" s="49" t="s">
        <v>27</v>
      </c>
      <c r="Q52" s="215">
        <f>市区町村別_患者数!AM53</f>
        <v>19692</v>
      </c>
    </row>
    <row r="53" spans="2:17" ht="29.25" customHeight="1">
      <c r="B53" s="344"/>
      <c r="C53" s="337"/>
      <c r="D53" s="363"/>
      <c r="E53" s="80" t="str">
        <f>'高額レセ疾病傾向(患者数順)'!$C$10</f>
        <v>0906</v>
      </c>
      <c r="F53" s="231" t="str">
        <f>'高額レセ疾病傾向(患者数順)'!$D$10</f>
        <v>脳梗塞</v>
      </c>
      <c r="G53" s="231" t="s">
        <v>430</v>
      </c>
      <c r="H53" s="81">
        <v>101</v>
      </c>
      <c r="I53" s="82">
        <v>362317710</v>
      </c>
      <c r="J53" s="83">
        <v>29882970</v>
      </c>
      <c r="K53" s="72">
        <f t="shared" si="1"/>
        <v>392200680</v>
      </c>
      <c r="L53" s="182">
        <f t="shared" si="0"/>
        <v>3883175.0495049506</v>
      </c>
      <c r="M53" s="189">
        <f t="shared" si="11"/>
        <v>7.7764089929165383E-3</v>
      </c>
      <c r="P53" s="49" t="s">
        <v>28</v>
      </c>
      <c r="Q53" s="215">
        <f>市区町村別_患者数!AM54</f>
        <v>20040</v>
      </c>
    </row>
    <row r="54" spans="2:17" ht="29.25" customHeight="1" thickBot="1">
      <c r="B54" s="345"/>
      <c r="C54" s="339"/>
      <c r="D54" s="364"/>
      <c r="E54" s="84" t="str">
        <f>'高額レセ疾病傾向(患者数順)'!$C$11</f>
        <v>1011</v>
      </c>
      <c r="F54" s="232" t="str">
        <f>'高額レセ疾病傾向(患者数順)'!$D$11</f>
        <v>その他の呼吸器系の疾患</v>
      </c>
      <c r="G54" s="232" t="s">
        <v>571</v>
      </c>
      <c r="H54" s="85">
        <v>96</v>
      </c>
      <c r="I54" s="86">
        <v>218749080</v>
      </c>
      <c r="J54" s="87">
        <v>47236530</v>
      </c>
      <c r="K54" s="73">
        <f t="shared" si="1"/>
        <v>265985610</v>
      </c>
      <c r="L54" s="183">
        <f t="shared" si="0"/>
        <v>2770683.4375</v>
      </c>
      <c r="M54" s="190">
        <f t="shared" si="11"/>
        <v>7.3914382506929475E-3</v>
      </c>
      <c r="P54" s="49" t="s">
        <v>17</v>
      </c>
      <c r="Q54" s="215">
        <f>市区町村別_患者数!AM55</f>
        <v>17774</v>
      </c>
    </row>
    <row r="55" spans="2:17" ht="29.25" customHeight="1">
      <c r="B55" s="343">
        <v>11</v>
      </c>
      <c r="C55" s="356" t="s">
        <v>61</v>
      </c>
      <c r="D55" s="362">
        <f>Q15</f>
        <v>22549</v>
      </c>
      <c r="E55" s="88" t="str">
        <f>'高額レセ疾病傾向(患者数順)'!$C$7</f>
        <v>1901</v>
      </c>
      <c r="F55" s="230" t="str">
        <f>'高額レセ疾病傾向(患者数順)'!$D$7</f>
        <v>骨折</v>
      </c>
      <c r="G55" s="230" t="s">
        <v>422</v>
      </c>
      <c r="H55" s="138">
        <v>372</v>
      </c>
      <c r="I55" s="139">
        <v>956084700</v>
      </c>
      <c r="J55" s="140">
        <v>160013740</v>
      </c>
      <c r="K55" s="71">
        <f>SUM(I55:J55)</f>
        <v>1116098440</v>
      </c>
      <c r="L55" s="181">
        <f t="shared" si="0"/>
        <v>3000264.6236559139</v>
      </c>
      <c r="M55" s="188">
        <f>IFERROR(H55/$Q$15,0)</f>
        <v>1.6497405649917956E-2</v>
      </c>
      <c r="P55" s="49" t="s">
        <v>49</v>
      </c>
      <c r="Q55" s="215">
        <f>市区町村別_患者数!AM56</f>
        <v>23492</v>
      </c>
    </row>
    <row r="56" spans="2:17" ht="29.25" customHeight="1">
      <c r="B56" s="344"/>
      <c r="C56" s="337"/>
      <c r="D56" s="363"/>
      <c r="E56" s="80" t="str">
        <f>'高額レセ疾病傾向(患者数順)'!$C$8</f>
        <v>0903</v>
      </c>
      <c r="F56" s="231" t="str">
        <f>'高額レセ疾病傾向(患者数順)'!$D$8</f>
        <v>その他の心疾患</v>
      </c>
      <c r="G56" s="231" t="s">
        <v>423</v>
      </c>
      <c r="H56" s="81">
        <v>243</v>
      </c>
      <c r="I56" s="82">
        <v>742712220</v>
      </c>
      <c r="J56" s="83">
        <v>145938800</v>
      </c>
      <c r="K56" s="72">
        <f t="shared" si="1"/>
        <v>888651020</v>
      </c>
      <c r="L56" s="182">
        <f t="shared" si="0"/>
        <v>3657000.0823045266</v>
      </c>
      <c r="M56" s="189">
        <f t="shared" ref="M56:M59" si="12">IFERROR(H56/$Q$15,0)</f>
        <v>1.0776531110027052E-2</v>
      </c>
      <c r="P56" s="49" t="s">
        <v>5</v>
      </c>
      <c r="Q56" s="215">
        <f>市区町村別_患者数!AM57</f>
        <v>19280</v>
      </c>
    </row>
    <row r="57" spans="2:17" ht="29.25" customHeight="1">
      <c r="B57" s="344"/>
      <c r="C57" s="337"/>
      <c r="D57" s="363"/>
      <c r="E57" s="80" t="str">
        <f>'高額レセ疾病傾向(患者数順)'!$C$9</f>
        <v>0210</v>
      </c>
      <c r="F57" s="231" t="str">
        <f>'高額レセ疾病傾向(患者数順)'!$D$9</f>
        <v>その他の悪性新生物&lt;腫瘍&gt;</v>
      </c>
      <c r="G57" s="231" t="s">
        <v>572</v>
      </c>
      <c r="H57" s="81">
        <v>213</v>
      </c>
      <c r="I57" s="82">
        <v>370252880</v>
      </c>
      <c r="J57" s="83">
        <v>345728390</v>
      </c>
      <c r="K57" s="72">
        <f t="shared" si="1"/>
        <v>715981270</v>
      </c>
      <c r="L57" s="182">
        <f t="shared" si="0"/>
        <v>3361414.4131455398</v>
      </c>
      <c r="M57" s="189">
        <f t="shared" si="12"/>
        <v>9.4460951705175392E-3</v>
      </c>
      <c r="P57" s="49" t="s">
        <v>23</v>
      </c>
      <c r="Q57" s="215">
        <f>市区町村別_患者数!AM58</f>
        <v>10926</v>
      </c>
    </row>
    <row r="58" spans="2:17" ht="29.25" customHeight="1">
      <c r="B58" s="344"/>
      <c r="C58" s="337"/>
      <c r="D58" s="363"/>
      <c r="E58" s="80" t="str">
        <f>'高額レセ疾病傾向(患者数順)'!$C$10</f>
        <v>0906</v>
      </c>
      <c r="F58" s="231" t="str">
        <f>'高額レセ疾病傾向(患者数順)'!$D$10</f>
        <v>脳梗塞</v>
      </c>
      <c r="G58" s="231" t="s">
        <v>573</v>
      </c>
      <c r="H58" s="81">
        <v>164</v>
      </c>
      <c r="I58" s="82">
        <v>530601040</v>
      </c>
      <c r="J58" s="83">
        <v>52757270</v>
      </c>
      <c r="K58" s="72">
        <f t="shared" si="1"/>
        <v>583358310</v>
      </c>
      <c r="L58" s="182">
        <f t="shared" si="0"/>
        <v>3557062.8658536584</v>
      </c>
      <c r="M58" s="189">
        <f t="shared" si="12"/>
        <v>7.2730498026520023E-3</v>
      </c>
      <c r="P58" s="49" t="s">
        <v>29</v>
      </c>
      <c r="Q58" s="215">
        <f>市区町村別_患者数!AM59</f>
        <v>18396</v>
      </c>
    </row>
    <row r="59" spans="2:17" ht="29.25" customHeight="1" thickBot="1">
      <c r="B59" s="345"/>
      <c r="C59" s="339"/>
      <c r="D59" s="364"/>
      <c r="E59" s="84" t="str">
        <f>'高額レセ疾病傾向(患者数順)'!$C$11</f>
        <v>1011</v>
      </c>
      <c r="F59" s="232" t="str">
        <f>'高額レセ疾病傾向(患者数順)'!$D$11</f>
        <v>その他の呼吸器系の疾患</v>
      </c>
      <c r="G59" s="232" t="s">
        <v>433</v>
      </c>
      <c r="H59" s="85">
        <v>253</v>
      </c>
      <c r="I59" s="86">
        <v>630216970</v>
      </c>
      <c r="J59" s="87">
        <v>101274040</v>
      </c>
      <c r="K59" s="73">
        <f t="shared" si="1"/>
        <v>731491010</v>
      </c>
      <c r="L59" s="183">
        <f t="shared" si="0"/>
        <v>2891268.814229249</v>
      </c>
      <c r="M59" s="189">
        <f t="shared" si="12"/>
        <v>1.1220009756530223E-2</v>
      </c>
      <c r="P59" s="49" t="s">
        <v>18</v>
      </c>
      <c r="Q59" s="215">
        <f>市区町村別_患者数!AM60</f>
        <v>19190</v>
      </c>
    </row>
    <row r="60" spans="2:17" ht="29.25" customHeight="1">
      <c r="B60" s="343">
        <v>12</v>
      </c>
      <c r="C60" s="356" t="s">
        <v>122</v>
      </c>
      <c r="D60" s="362">
        <f>Q16</f>
        <v>11762</v>
      </c>
      <c r="E60" s="88" t="str">
        <f>'高額レセ疾病傾向(患者数順)'!$C$7</f>
        <v>1901</v>
      </c>
      <c r="F60" s="230" t="str">
        <f>'高額レセ疾病傾向(患者数順)'!$D$7</f>
        <v>骨折</v>
      </c>
      <c r="G60" s="230" t="s">
        <v>560</v>
      </c>
      <c r="H60" s="138">
        <v>221</v>
      </c>
      <c r="I60" s="139">
        <v>585959760</v>
      </c>
      <c r="J60" s="140">
        <v>95607280</v>
      </c>
      <c r="K60" s="71">
        <f>SUM(I60:J60)</f>
        <v>681567040</v>
      </c>
      <c r="L60" s="181">
        <f t="shared" si="0"/>
        <v>3084013.7556561087</v>
      </c>
      <c r="M60" s="188">
        <f>IFERROR(H60/$Q$16,0)</f>
        <v>1.8789321543955111E-2</v>
      </c>
      <c r="P60" s="49" t="s">
        <v>11</v>
      </c>
      <c r="Q60" s="215">
        <f>市区町村別_患者数!AM61</f>
        <v>11815</v>
      </c>
    </row>
    <row r="61" spans="2:17" ht="29.25" customHeight="1">
      <c r="B61" s="344"/>
      <c r="C61" s="337"/>
      <c r="D61" s="363"/>
      <c r="E61" s="80" t="str">
        <f>'高額レセ疾病傾向(患者数順)'!$C$8</f>
        <v>0903</v>
      </c>
      <c r="F61" s="231" t="str">
        <f>'高額レセ疾病傾向(患者数順)'!$D$8</f>
        <v>その他の心疾患</v>
      </c>
      <c r="G61" s="231" t="s">
        <v>569</v>
      </c>
      <c r="H61" s="81">
        <v>147</v>
      </c>
      <c r="I61" s="82">
        <v>360456070</v>
      </c>
      <c r="J61" s="83">
        <v>99930700</v>
      </c>
      <c r="K61" s="72">
        <f t="shared" si="1"/>
        <v>460386770</v>
      </c>
      <c r="L61" s="182">
        <f t="shared" si="0"/>
        <v>3131882.7891156464</v>
      </c>
      <c r="M61" s="189">
        <f t="shared" ref="M61:M64" si="13">IFERROR(H61/$Q$16,0)</f>
        <v>1.2497874511137562E-2</v>
      </c>
      <c r="P61" s="49" t="s">
        <v>50</v>
      </c>
      <c r="Q61" s="215">
        <f>市区町村別_患者数!AM62</f>
        <v>8838</v>
      </c>
    </row>
    <row r="62" spans="2:17" ht="29.25" customHeight="1">
      <c r="B62" s="344"/>
      <c r="C62" s="337"/>
      <c r="D62" s="363"/>
      <c r="E62" s="80" t="str">
        <f>'高額レセ疾病傾向(患者数順)'!$C$9</f>
        <v>0210</v>
      </c>
      <c r="F62" s="231" t="str">
        <f>'高額レセ疾病傾向(患者数順)'!$D$9</f>
        <v>その他の悪性新生物&lt;腫瘍&gt;</v>
      </c>
      <c r="G62" s="231" t="s">
        <v>574</v>
      </c>
      <c r="H62" s="81">
        <v>103</v>
      </c>
      <c r="I62" s="82">
        <v>205058530</v>
      </c>
      <c r="J62" s="83">
        <v>205552160</v>
      </c>
      <c r="K62" s="72">
        <f t="shared" si="1"/>
        <v>410610690</v>
      </c>
      <c r="L62" s="182">
        <f t="shared" si="0"/>
        <v>3986511.5533980583</v>
      </c>
      <c r="M62" s="189">
        <f t="shared" si="13"/>
        <v>8.7570141132460467E-3</v>
      </c>
      <c r="P62" s="49" t="s">
        <v>30</v>
      </c>
      <c r="Q62" s="215">
        <f>市区町村別_患者数!AM63</f>
        <v>10258</v>
      </c>
    </row>
    <row r="63" spans="2:17" ht="29.25" customHeight="1">
      <c r="B63" s="344"/>
      <c r="C63" s="337"/>
      <c r="D63" s="363"/>
      <c r="E63" s="80" t="str">
        <f>'高額レセ疾病傾向(患者数順)'!$C$10</f>
        <v>0906</v>
      </c>
      <c r="F63" s="231" t="str">
        <f>'高額レセ疾病傾向(患者数順)'!$D$10</f>
        <v>脳梗塞</v>
      </c>
      <c r="G63" s="231" t="s">
        <v>575</v>
      </c>
      <c r="H63" s="81">
        <v>103</v>
      </c>
      <c r="I63" s="82">
        <v>375634490</v>
      </c>
      <c r="J63" s="83">
        <v>32358200</v>
      </c>
      <c r="K63" s="72">
        <f t="shared" si="1"/>
        <v>407992690</v>
      </c>
      <c r="L63" s="182">
        <f t="shared" si="0"/>
        <v>3961094.0776699027</v>
      </c>
      <c r="M63" s="189">
        <f t="shared" si="13"/>
        <v>8.7570141132460467E-3</v>
      </c>
      <c r="P63" s="49" t="s">
        <v>24</v>
      </c>
      <c r="Q63" s="215">
        <f>市区町村別_患者数!AM64</f>
        <v>73515</v>
      </c>
    </row>
    <row r="64" spans="2:17" ht="29.25" customHeight="1" thickBot="1">
      <c r="B64" s="345"/>
      <c r="C64" s="339"/>
      <c r="D64" s="364"/>
      <c r="E64" s="84" t="str">
        <f>'高額レセ疾病傾向(患者数順)'!$C$11</f>
        <v>1011</v>
      </c>
      <c r="F64" s="232" t="str">
        <f>'高額レセ疾病傾向(患者数順)'!$D$11</f>
        <v>その他の呼吸器系の疾患</v>
      </c>
      <c r="G64" s="232" t="s">
        <v>426</v>
      </c>
      <c r="H64" s="85">
        <v>70</v>
      </c>
      <c r="I64" s="86">
        <v>184877510</v>
      </c>
      <c r="J64" s="87">
        <v>48665000</v>
      </c>
      <c r="K64" s="73">
        <f t="shared" si="1"/>
        <v>233542510</v>
      </c>
      <c r="L64" s="183">
        <f t="shared" si="0"/>
        <v>3336321.5714285714</v>
      </c>
      <c r="M64" s="190">
        <f t="shared" si="13"/>
        <v>5.9513688148274107E-3</v>
      </c>
      <c r="P64" s="49" t="s">
        <v>51</v>
      </c>
      <c r="Q64" s="215">
        <f>市区町村別_患者数!AM65</f>
        <v>9476</v>
      </c>
    </row>
    <row r="65" spans="2:17" ht="29.25" customHeight="1">
      <c r="B65" s="343">
        <v>13</v>
      </c>
      <c r="C65" s="356" t="s">
        <v>123</v>
      </c>
      <c r="D65" s="362">
        <f>Q17</f>
        <v>20420</v>
      </c>
      <c r="E65" s="88" t="str">
        <f>'高額レセ疾病傾向(患者数順)'!$C$7</f>
        <v>1901</v>
      </c>
      <c r="F65" s="230" t="str">
        <f>'高額レセ疾病傾向(患者数順)'!$D$7</f>
        <v>骨折</v>
      </c>
      <c r="G65" s="230" t="s">
        <v>422</v>
      </c>
      <c r="H65" s="138">
        <v>363</v>
      </c>
      <c r="I65" s="139">
        <v>922046990</v>
      </c>
      <c r="J65" s="140">
        <v>154191280</v>
      </c>
      <c r="K65" s="71">
        <f>SUM(I65:J65)</f>
        <v>1076238270</v>
      </c>
      <c r="L65" s="181">
        <f t="shared" si="0"/>
        <v>2964843.7190082646</v>
      </c>
      <c r="M65" s="188">
        <f>IFERROR(H65/$Q$17,0)</f>
        <v>1.7776689520078354E-2</v>
      </c>
      <c r="P65" s="49" t="s">
        <v>19</v>
      </c>
      <c r="Q65" s="215">
        <f>市区町村別_患者数!AM66</f>
        <v>8144</v>
      </c>
    </row>
    <row r="66" spans="2:17" ht="29.25" customHeight="1">
      <c r="B66" s="344"/>
      <c r="C66" s="337"/>
      <c r="D66" s="363"/>
      <c r="E66" s="80" t="str">
        <f>'高額レセ疾病傾向(患者数順)'!$C$8</f>
        <v>0903</v>
      </c>
      <c r="F66" s="231" t="str">
        <f>'高額レセ疾病傾向(患者数順)'!$D$8</f>
        <v>その他の心疾患</v>
      </c>
      <c r="G66" s="231" t="s">
        <v>569</v>
      </c>
      <c r="H66" s="81">
        <v>257</v>
      </c>
      <c r="I66" s="82">
        <v>812220230</v>
      </c>
      <c r="J66" s="83">
        <v>141683050</v>
      </c>
      <c r="K66" s="72">
        <f t="shared" si="1"/>
        <v>953903280</v>
      </c>
      <c r="L66" s="182">
        <f t="shared" si="0"/>
        <v>3711685.9143968872</v>
      </c>
      <c r="M66" s="189">
        <f t="shared" ref="M66:M69" si="14">IFERROR(H66/$Q$17,0)</f>
        <v>1.2585700293829579E-2</v>
      </c>
      <c r="P66" s="49" t="s">
        <v>20</v>
      </c>
      <c r="Q66" s="215">
        <f>市区町村別_患者数!AM67</f>
        <v>12090</v>
      </c>
    </row>
    <row r="67" spans="2:17" ht="29.25" customHeight="1">
      <c r="B67" s="344"/>
      <c r="C67" s="337"/>
      <c r="D67" s="363"/>
      <c r="E67" s="80" t="str">
        <f>'高額レセ疾病傾向(患者数順)'!$C$9</f>
        <v>0210</v>
      </c>
      <c r="F67" s="231" t="str">
        <f>'高額レセ疾病傾向(患者数順)'!$D$9</f>
        <v>その他の悪性新生物&lt;腫瘍&gt;</v>
      </c>
      <c r="G67" s="231" t="s">
        <v>428</v>
      </c>
      <c r="H67" s="81">
        <v>175</v>
      </c>
      <c r="I67" s="82">
        <v>353824780</v>
      </c>
      <c r="J67" s="83">
        <v>253681580</v>
      </c>
      <c r="K67" s="72">
        <f t="shared" si="1"/>
        <v>607506360</v>
      </c>
      <c r="L67" s="182">
        <f t="shared" si="0"/>
        <v>3471464.9142857143</v>
      </c>
      <c r="M67" s="189">
        <f t="shared" si="14"/>
        <v>8.570029382957884E-3</v>
      </c>
      <c r="P67" s="49" t="s">
        <v>31</v>
      </c>
      <c r="Q67" s="215">
        <f>市区町村別_患者数!AM68</f>
        <v>8856</v>
      </c>
    </row>
    <row r="68" spans="2:17" ht="29.25" customHeight="1">
      <c r="B68" s="344"/>
      <c r="C68" s="337"/>
      <c r="D68" s="363"/>
      <c r="E68" s="80" t="str">
        <f>'高額レセ疾病傾向(患者数順)'!$C$10</f>
        <v>0906</v>
      </c>
      <c r="F68" s="231" t="str">
        <f>'高額レセ疾病傾向(患者数順)'!$D$10</f>
        <v>脳梗塞</v>
      </c>
      <c r="G68" s="231" t="s">
        <v>576</v>
      </c>
      <c r="H68" s="81">
        <v>170</v>
      </c>
      <c r="I68" s="82">
        <v>548128940</v>
      </c>
      <c r="J68" s="83">
        <v>59223860</v>
      </c>
      <c r="K68" s="72">
        <f t="shared" si="1"/>
        <v>607352800</v>
      </c>
      <c r="L68" s="182">
        <f t="shared" si="0"/>
        <v>3572663.5294117648</v>
      </c>
      <c r="M68" s="189">
        <f t="shared" si="14"/>
        <v>8.3251714005876595E-3</v>
      </c>
      <c r="P68" s="49" t="s">
        <v>52</v>
      </c>
      <c r="Q68" s="215">
        <f>市区町村別_患者数!AM69</f>
        <v>9348</v>
      </c>
    </row>
    <row r="69" spans="2:17" ht="29.25" customHeight="1" thickBot="1">
      <c r="B69" s="345"/>
      <c r="C69" s="339"/>
      <c r="D69" s="364"/>
      <c r="E69" s="84" t="str">
        <f>'高額レセ疾病傾向(患者数順)'!$C$11</f>
        <v>1011</v>
      </c>
      <c r="F69" s="232" t="str">
        <f>'高額レセ疾病傾向(患者数順)'!$D$11</f>
        <v>その他の呼吸器系の疾患</v>
      </c>
      <c r="G69" s="232" t="s">
        <v>577</v>
      </c>
      <c r="H69" s="85">
        <v>193</v>
      </c>
      <c r="I69" s="86">
        <v>463614030</v>
      </c>
      <c r="J69" s="87">
        <v>84567220</v>
      </c>
      <c r="K69" s="73">
        <f t="shared" si="1"/>
        <v>548181250</v>
      </c>
      <c r="L69" s="183">
        <f t="shared" ref="L69:L132" si="15">IFERROR(K69/H69,"-")</f>
        <v>2840317.3575129532</v>
      </c>
      <c r="M69" s="189">
        <f t="shared" si="14"/>
        <v>9.4515181194906959E-3</v>
      </c>
      <c r="P69" s="49" t="s">
        <v>12</v>
      </c>
      <c r="Q69" s="215">
        <f>市区町村別_患者数!AM70</f>
        <v>4511</v>
      </c>
    </row>
    <row r="70" spans="2:17" ht="29.25" customHeight="1">
      <c r="B70" s="343">
        <v>14</v>
      </c>
      <c r="C70" s="356" t="s">
        <v>124</v>
      </c>
      <c r="D70" s="362">
        <f>Q18</f>
        <v>15367</v>
      </c>
      <c r="E70" s="88" t="str">
        <f>'高額レセ疾病傾向(患者数順)'!$C$7</f>
        <v>1901</v>
      </c>
      <c r="F70" s="230" t="str">
        <f>'高額レセ疾病傾向(患者数順)'!$D$7</f>
        <v>骨折</v>
      </c>
      <c r="G70" s="230" t="s">
        <v>422</v>
      </c>
      <c r="H70" s="138">
        <v>275</v>
      </c>
      <c r="I70" s="139">
        <v>703075580</v>
      </c>
      <c r="J70" s="140">
        <v>111974350</v>
      </c>
      <c r="K70" s="71">
        <f>SUM(I70:J70)</f>
        <v>815049930</v>
      </c>
      <c r="L70" s="181">
        <f t="shared" si="15"/>
        <v>2963817.9272727272</v>
      </c>
      <c r="M70" s="188">
        <f>IFERROR(H70/$Q$18,0)</f>
        <v>1.789549033643522E-2</v>
      </c>
      <c r="P70" s="49" t="s">
        <v>6</v>
      </c>
      <c r="Q70" s="215">
        <f>市区町村別_患者数!AM71</f>
        <v>4569</v>
      </c>
    </row>
    <row r="71" spans="2:17" ht="29.25" customHeight="1">
      <c r="B71" s="344"/>
      <c r="C71" s="337"/>
      <c r="D71" s="363"/>
      <c r="E71" s="80" t="str">
        <f>'高額レセ疾病傾向(患者数順)'!$C$8</f>
        <v>0903</v>
      </c>
      <c r="F71" s="231" t="str">
        <f>'高額レセ疾病傾向(患者数順)'!$D$8</f>
        <v>その他の心疾患</v>
      </c>
      <c r="G71" s="231" t="s">
        <v>550</v>
      </c>
      <c r="H71" s="81">
        <v>196</v>
      </c>
      <c r="I71" s="82">
        <v>620321100</v>
      </c>
      <c r="J71" s="83">
        <v>117102010</v>
      </c>
      <c r="K71" s="72">
        <f t="shared" ref="K71:K134" si="16">SUM(I71:J71)</f>
        <v>737423110</v>
      </c>
      <c r="L71" s="182">
        <f t="shared" si="15"/>
        <v>3762362.8061224488</v>
      </c>
      <c r="M71" s="189">
        <f t="shared" ref="M71:M74" si="17">IFERROR(H71/$Q$18,0)</f>
        <v>1.2754604021604738E-2</v>
      </c>
      <c r="P71" s="49" t="s">
        <v>7</v>
      </c>
      <c r="Q71" s="215">
        <f>市区町村別_患者数!AM72</f>
        <v>2082</v>
      </c>
    </row>
    <row r="72" spans="2:17" ht="29.25" customHeight="1">
      <c r="B72" s="344"/>
      <c r="C72" s="337"/>
      <c r="D72" s="363"/>
      <c r="E72" s="80" t="str">
        <f>'高額レセ疾病傾向(患者数順)'!$C$9</f>
        <v>0210</v>
      </c>
      <c r="F72" s="231" t="str">
        <f>'高額レセ疾病傾向(患者数順)'!$D$9</f>
        <v>その他の悪性新生物&lt;腫瘍&gt;</v>
      </c>
      <c r="G72" s="231" t="s">
        <v>578</v>
      </c>
      <c r="H72" s="81">
        <v>132</v>
      </c>
      <c r="I72" s="82">
        <v>263829010</v>
      </c>
      <c r="J72" s="83">
        <v>211933010</v>
      </c>
      <c r="K72" s="72">
        <f t="shared" si="16"/>
        <v>475762020</v>
      </c>
      <c r="L72" s="182">
        <f t="shared" si="15"/>
        <v>3604257.7272727271</v>
      </c>
      <c r="M72" s="189">
        <f t="shared" si="17"/>
        <v>8.5898353614889053E-3</v>
      </c>
      <c r="P72" s="49" t="s">
        <v>53</v>
      </c>
      <c r="Q72" s="215">
        <f>市区町村別_患者数!AM73</f>
        <v>2824</v>
      </c>
    </row>
    <row r="73" spans="2:17" ht="29.25" customHeight="1">
      <c r="B73" s="344"/>
      <c r="C73" s="337"/>
      <c r="D73" s="363"/>
      <c r="E73" s="80" t="str">
        <f>'高額レセ疾病傾向(患者数順)'!$C$10</f>
        <v>0906</v>
      </c>
      <c r="F73" s="231" t="str">
        <f>'高額レセ疾病傾向(患者数順)'!$D$10</f>
        <v>脳梗塞</v>
      </c>
      <c r="G73" s="231" t="s">
        <v>579</v>
      </c>
      <c r="H73" s="81">
        <v>126</v>
      </c>
      <c r="I73" s="82">
        <v>428879030</v>
      </c>
      <c r="J73" s="83">
        <v>37697060</v>
      </c>
      <c r="K73" s="72">
        <f t="shared" si="16"/>
        <v>466576090</v>
      </c>
      <c r="L73" s="182">
        <f t="shared" si="15"/>
        <v>3702984.8412698414</v>
      </c>
      <c r="M73" s="189">
        <f t="shared" si="17"/>
        <v>8.1993882996030457E-3</v>
      </c>
      <c r="P73" s="49" t="s">
        <v>54</v>
      </c>
      <c r="Q73" s="215">
        <f>市区町村別_患者数!AM74</f>
        <v>6225</v>
      </c>
    </row>
    <row r="74" spans="2:17" ht="29.25" customHeight="1" thickBot="1">
      <c r="B74" s="345"/>
      <c r="C74" s="339"/>
      <c r="D74" s="364"/>
      <c r="E74" s="84" t="str">
        <f>'高額レセ疾病傾向(患者数順)'!$C$11</f>
        <v>1011</v>
      </c>
      <c r="F74" s="232" t="str">
        <f>'高額レセ疾病傾向(患者数順)'!$D$11</f>
        <v>その他の呼吸器系の疾患</v>
      </c>
      <c r="G74" s="232" t="s">
        <v>580</v>
      </c>
      <c r="H74" s="85">
        <v>131</v>
      </c>
      <c r="I74" s="86">
        <v>309813720</v>
      </c>
      <c r="J74" s="87">
        <v>57022490</v>
      </c>
      <c r="K74" s="73">
        <f t="shared" si="16"/>
        <v>366836210</v>
      </c>
      <c r="L74" s="183">
        <f t="shared" si="15"/>
        <v>2800276.4122137404</v>
      </c>
      <c r="M74" s="189">
        <f t="shared" si="17"/>
        <v>8.5247608511745954E-3</v>
      </c>
      <c r="P74" s="49" t="s">
        <v>55</v>
      </c>
      <c r="Q74" s="215">
        <f>市区町村別_患者数!AM75</f>
        <v>1186</v>
      </c>
    </row>
    <row r="75" spans="2:17" ht="29.25" customHeight="1">
      <c r="B75" s="343">
        <v>15</v>
      </c>
      <c r="C75" s="356" t="s">
        <v>125</v>
      </c>
      <c r="D75" s="362">
        <f>Q19</f>
        <v>24419</v>
      </c>
      <c r="E75" s="88" t="str">
        <f>'高額レセ疾病傾向(患者数順)'!$C$7</f>
        <v>1901</v>
      </c>
      <c r="F75" s="230" t="str">
        <f>'高額レセ疾病傾向(患者数順)'!$D$7</f>
        <v>骨折</v>
      </c>
      <c r="G75" s="230" t="s">
        <v>422</v>
      </c>
      <c r="H75" s="138">
        <v>430</v>
      </c>
      <c r="I75" s="139">
        <v>1148310290</v>
      </c>
      <c r="J75" s="140">
        <v>171641840</v>
      </c>
      <c r="K75" s="71">
        <f>SUM(I75:J75)</f>
        <v>1319952130</v>
      </c>
      <c r="L75" s="181">
        <f t="shared" si="15"/>
        <v>3069656.1162790698</v>
      </c>
      <c r="M75" s="188">
        <f>IFERROR(H75/$Q$19,0)</f>
        <v>1.7609238707563781E-2</v>
      </c>
      <c r="P75" s="49" t="s">
        <v>56</v>
      </c>
      <c r="Q75" s="215">
        <f>市区町村別_患者数!AM76</f>
        <v>3467</v>
      </c>
    </row>
    <row r="76" spans="2:17" ht="29.25" customHeight="1">
      <c r="B76" s="344"/>
      <c r="C76" s="337"/>
      <c r="D76" s="363"/>
      <c r="E76" s="80" t="str">
        <f>'高額レセ疾病傾向(患者数順)'!$C$8</f>
        <v>0903</v>
      </c>
      <c r="F76" s="231" t="str">
        <f>'高額レセ疾病傾向(患者数順)'!$D$8</f>
        <v>その他の心疾患</v>
      </c>
      <c r="G76" s="231" t="s">
        <v>427</v>
      </c>
      <c r="H76" s="81">
        <v>285</v>
      </c>
      <c r="I76" s="82">
        <v>728388750</v>
      </c>
      <c r="J76" s="83">
        <v>207923540</v>
      </c>
      <c r="K76" s="72">
        <f t="shared" si="16"/>
        <v>936312290</v>
      </c>
      <c r="L76" s="182">
        <f t="shared" si="15"/>
        <v>3285306.2807017546</v>
      </c>
      <c r="M76" s="189">
        <f t="shared" ref="M76:M79" si="18">IFERROR(H76/$Q$19,0)</f>
        <v>1.1671239608501577E-2</v>
      </c>
      <c r="P76" s="49" t="s">
        <v>32</v>
      </c>
      <c r="Q76" s="215">
        <f>市区町村別_患者数!AM77</f>
        <v>2051</v>
      </c>
    </row>
    <row r="77" spans="2:17" ht="29.25" customHeight="1">
      <c r="B77" s="344"/>
      <c r="C77" s="337"/>
      <c r="D77" s="363"/>
      <c r="E77" s="80" t="str">
        <f>'高額レセ疾病傾向(患者数順)'!$C$9</f>
        <v>0210</v>
      </c>
      <c r="F77" s="231" t="str">
        <f>'高額レセ疾病傾向(患者数順)'!$D$9</f>
        <v>その他の悪性新生物&lt;腫瘍&gt;</v>
      </c>
      <c r="G77" s="231" t="s">
        <v>424</v>
      </c>
      <c r="H77" s="81">
        <v>230</v>
      </c>
      <c r="I77" s="82">
        <v>539551060</v>
      </c>
      <c r="J77" s="83">
        <v>322751110</v>
      </c>
      <c r="K77" s="72">
        <f t="shared" si="16"/>
        <v>862302170</v>
      </c>
      <c r="L77" s="182">
        <f t="shared" si="15"/>
        <v>3749139.8695652173</v>
      </c>
      <c r="M77" s="189">
        <f t="shared" si="18"/>
        <v>9.4188951226503951E-3</v>
      </c>
      <c r="P77" s="49" t="s">
        <v>33</v>
      </c>
      <c r="Q77" s="215">
        <f>市区町村別_患者数!AM78</f>
        <v>2849</v>
      </c>
    </row>
    <row r="78" spans="2:17" ht="29.25" customHeight="1">
      <c r="B78" s="344"/>
      <c r="C78" s="337"/>
      <c r="D78" s="363"/>
      <c r="E78" s="80" t="str">
        <f>'高額レセ疾病傾向(患者数順)'!$C$10</f>
        <v>0906</v>
      </c>
      <c r="F78" s="231" t="str">
        <f>'高額レセ疾病傾向(患者数順)'!$D$10</f>
        <v>脳梗塞</v>
      </c>
      <c r="G78" s="231" t="s">
        <v>573</v>
      </c>
      <c r="H78" s="81">
        <v>227</v>
      </c>
      <c r="I78" s="82">
        <v>787546810</v>
      </c>
      <c r="J78" s="83">
        <v>72211670</v>
      </c>
      <c r="K78" s="72">
        <f t="shared" si="16"/>
        <v>859758480</v>
      </c>
      <c r="L78" s="182">
        <f t="shared" si="15"/>
        <v>3787482.2907488989</v>
      </c>
      <c r="M78" s="189">
        <f t="shared" si="18"/>
        <v>9.2960399688766949E-3</v>
      </c>
      <c r="P78" s="49" t="s">
        <v>34</v>
      </c>
      <c r="Q78" s="215">
        <f>市区町村別_患者数!AM79</f>
        <v>1287</v>
      </c>
    </row>
    <row r="79" spans="2:17" ht="29.25" customHeight="1" thickBot="1">
      <c r="B79" s="345"/>
      <c r="C79" s="339"/>
      <c r="D79" s="364"/>
      <c r="E79" s="84" t="str">
        <f>'高額レセ疾病傾向(患者数順)'!$C$11</f>
        <v>1011</v>
      </c>
      <c r="F79" s="232" t="str">
        <f>'高額レセ疾病傾向(患者数順)'!$D$11</f>
        <v>その他の呼吸器系の疾患</v>
      </c>
      <c r="G79" s="232" t="s">
        <v>581</v>
      </c>
      <c r="H79" s="85">
        <v>190</v>
      </c>
      <c r="I79" s="86">
        <v>438523450</v>
      </c>
      <c r="J79" s="87">
        <v>86940020</v>
      </c>
      <c r="K79" s="73">
        <f t="shared" si="16"/>
        <v>525463470</v>
      </c>
      <c r="L79" s="183">
        <f t="shared" si="15"/>
        <v>2765597.210526316</v>
      </c>
      <c r="M79" s="189">
        <f t="shared" si="18"/>
        <v>7.7808264056677175E-3</v>
      </c>
      <c r="P79" s="49" t="s">
        <v>403</v>
      </c>
      <c r="Q79" s="215">
        <f>市区町村別_患者数!AM80</f>
        <v>1252666</v>
      </c>
    </row>
    <row r="80" spans="2:17" ht="29.25" customHeight="1">
      <c r="B80" s="343">
        <v>16</v>
      </c>
      <c r="C80" s="356" t="s">
        <v>62</v>
      </c>
      <c r="D80" s="362">
        <f>Q20</f>
        <v>16481</v>
      </c>
      <c r="E80" s="88" t="str">
        <f>'高額レセ疾病傾向(患者数順)'!$C$7</f>
        <v>1901</v>
      </c>
      <c r="F80" s="230" t="str">
        <f>'高額レセ疾病傾向(患者数順)'!$D$7</f>
        <v>骨折</v>
      </c>
      <c r="G80" s="230" t="s">
        <v>422</v>
      </c>
      <c r="H80" s="138">
        <v>288</v>
      </c>
      <c r="I80" s="139">
        <v>751388410</v>
      </c>
      <c r="J80" s="140">
        <v>122825480</v>
      </c>
      <c r="K80" s="71">
        <f>SUM(I80:J80)</f>
        <v>874213890</v>
      </c>
      <c r="L80" s="181">
        <f t="shared" si="15"/>
        <v>3035464.8958333335</v>
      </c>
      <c r="M80" s="188">
        <f>IFERROR(H80/$Q$20,0)</f>
        <v>1.7474667799284024E-2</v>
      </c>
    </row>
    <row r="81" spans="2:13" ht="29.25" customHeight="1">
      <c r="B81" s="344"/>
      <c r="C81" s="337"/>
      <c r="D81" s="363"/>
      <c r="E81" s="80" t="str">
        <f>'高額レセ疾病傾向(患者数順)'!$C$8</f>
        <v>0903</v>
      </c>
      <c r="F81" s="231" t="str">
        <f>'高額レセ疾病傾向(患者数順)'!$D$8</f>
        <v>その他の心疾患</v>
      </c>
      <c r="G81" s="231" t="s">
        <v>423</v>
      </c>
      <c r="H81" s="81">
        <v>219</v>
      </c>
      <c r="I81" s="82">
        <v>634080340</v>
      </c>
      <c r="J81" s="83">
        <v>158197780</v>
      </c>
      <c r="K81" s="72">
        <f t="shared" si="16"/>
        <v>792278120</v>
      </c>
      <c r="L81" s="182">
        <f t="shared" si="15"/>
        <v>3617708.3105022833</v>
      </c>
      <c r="M81" s="189">
        <f t="shared" ref="M81:M84" si="19">IFERROR(H81/$Q$20,0)</f>
        <v>1.3288028639038893E-2</v>
      </c>
    </row>
    <row r="82" spans="2:13" ht="29.25" customHeight="1">
      <c r="B82" s="344"/>
      <c r="C82" s="337"/>
      <c r="D82" s="363"/>
      <c r="E82" s="80" t="str">
        <f>'高額レセ疾病傾向(患者数順)'!$C$9</f>
        <v>0210</v>
      </c>
      <c r="F82" s="231" t="str">
        <f>'高額レセ疾病傾向(患者数順)'!$D$9</f>
        <v>その他の悪性新生物&lt;腫瘍&gt;</v>
      </c>
      <c r="G82" s="231" t="s">
        <v>582</v>
      </c>
      <c r="H82" s="81">
        <v>149</v>
      </c>
      <c r="I82" s="82">
        <v>334718280</v>
      </c>
      <c r="J82" s="83">
        <v>198260350</v>
      </c>
      <c r="K82" s="72">
        <f t="shared" si="16"/>
        <v>532978630</v>
      </c>
      <c r="L82" s="182">
        <f t="shared" si="15"/>
        <v>3577037.7852348993</v>
      </c>
      <c r="M82" s="189">
        <f t="shared" si="19"/>
        <v>9.0407135489351375E-3</v>
      </c>
    </row>
    <row r="83" spans="2:13" ht="29.25" customHeight="1">
      <c r="B83" s="344"/>
      <c r="C83" s="337"/>
      <c r="D83" s="363"/>
      <c r="E83" s="80" t="str">
        <f>'高額レセ疾病傾向(患者数順)'!$C$10</f>
        <v>0906</v>
      </c>
      <c r="F83" s="231" t="str">
        <f>'高額レセ疾病傾向(患者数順)'!$D$10</f>
        <v>脳梗塞</v>
      </c>
      <c r="G83" s="231" t="s">
        <v>583</v>
      </c>
      <c r="H83" s="81">
        <v>116</v>
      </c>
      <c r="I83" s="82">
        <v>368483550</v>
      </c>
      <c r="J83" s="83">
        <v>40276340</v>
      </c>
      <c r="K83" s="72">
        <f t="shared" si="16"/>
        <v>408759890</v>
      </c>
      <c r="L83" s="182">
        <f t="shared" si="15"/>
        <v>3523792.1551724137</v>
      </c>
      <c r="M83" s="189">
        <f t="shared" si="19"/>
        <v>7.0384078636005097E-3</v>
      </c>
    </row>
    <row r="84" spans="2:13" ht="29.25" customHeight="1" thickBot="1">
      <c r="B84" s="345"/>
      <c r="C84" s="339"/>
      <c r="D84" s="364"/>
      <c r="E84" s="84" t="str">
        <f>'高額レセ疾病傾向(患者数順)'!$C$11</f>
        <v>1011</v>
      </c>
      <c r="F84" s="232" t="str">
        <f>'高額レセ疾病傾向(患者数順)'!$D$11</f>
        <v>その他の呼吸器系の疾患</v>
      </c>
      <c r="G84" s="232" t="s">
        <v>584</v>
      </c>
      <c r="H84" s="85">
        <v>111</v>
      </c>
      <c r="I84" s="86">
        <v>232180250</v>
      </c>
      <c r="J84" s="87">
        <v>59902320</v>
      </c>
      <c r="K84" s="73">
        <f t="shared" si="16"/>
        <v>292082570</v>
      </c>
      <c r="L84" s="183">
        <f t="shared" si="15"/>
        <v>2631374.5045045046</v>
      </c>
      <c r="M84" s="190">
        <f t="shared" si="19"/>
        <v>6.735028214307384E-3</v>
      </c>
    </row>
    <row r="85" spans="2:13" ht="29.25" customHeight="1">
      <c r="B85" s="343">
        <v>17</v>
      </c>
      <c r="C85" s="356" t="s">
        <v>126</v>
      </c>
      <c r="D85" s="362">
        <f>Q21</f>
        <v>23393</v>
      </c>
      <c r="E85" s="88" t="str">
        <f>'高額レセ疾病傾向(患者数順)'!$C$7</f>
        <v>1901</v>
      </c>
      <c r="F85" s="230" t="str">
        <f>'高額レセ疾病傾向(患者数順)'!$D$7</f>
        <v>骨折</v>
      </c>
      <c r="G85" s="230" t="s">
        <v>422</v>
      </c>
      <c r="H85" s="138">
        <v>464</v>
      </c>
      <c r="I85" s="139">
        <v>1136878450</v>
      </c>
      <c r="J85" s="140">
        <v>206513130</v>
      </c>
      <c r="K85" s="71">
        <f>SUM(I85:J85)</f>
        <v>1343391580</v>
      </c>
      <c r="L85" s="181">
        <f t="shared" si="15"/>
        <v>2895240.4741379311</v>
      </c>
      <c r="M85" s="188">
        <f>IFERROR(H85/$Q$21,0)</f>
        <v>1.9834993374086264E-2</v>
      </c>
    </row>
    <row r="86" spans="2:13" ht="29.25" customHeight="1">
      <c r="B86" s="344"/>
      <c r="C86" s="337"/>
      <c r="D86" s="363"/>
      <c r="E86" s="80" t="str">
        <f>'高額レセ疾病傾向(患者数順)'!$C$8</f>
        <v>0903</v>
      </c>
      <c r="F86" s="231" t="str">
        <f>'高額レセ疾病傾向(患者数順)'!$D$8</f>
        <v>その他の心疾患</v>
      </c>
      <c r="G86" s="231" t="s">
        <v>585</v>
      </c>
      <c r="H86" s="81">
        <v>289</v>
      </c>
      <c r="I86" s="82">
        <v>839986220</v>
      </c>
      <c r="J86" s="83">
        <v>189647050</v>
      </c>
      <c r="K86" s="72">
        <f t="shared" si="16"/>
        <v>1029633270</v>
      </c>
      <c r="L86" s="182">
        <f t="shared" si="15"/>
        <v>3562744.8788927337</v>
      </c>
      <c r="M86" s="189">
        <f t="shared" ref="M86:M89" si="20">IFERROR(H86/$Q$21,0)</f>
        <v>1.2354123028256316E-2</v>
      </c>
    </row>
    <row r="87" spans="2:13" ht="29.25" customHeight="1">
      <c r="B87" s="344"/>
      <c r="C87" s="337"/>
      <c r="D87" s="363"/>
      <c r="E87" s="80" t="str">
        <f>'高額レセ疾病傾向(患者数順)'!$C$9</f>
        <v>0210</v>
      </c>
      <c r="F87" s="231" t="str">
        <f>'高額レセ疾病傾向(患者数順)'!$D$9</f>
        <v>その他の悪性新生物&lt;腫瘍&gt;</v>
      </c>
      <c r="G87" s="231" t="s">
        <v>578</v>
      </c>
      <c r="H87" s="81">
        <v>186</v>
      </c>
      <c r="I87" s="82">
        <v>469187120</v>
      </c>
      <c r="J87" s="83">
        <v>289717110</v>
      </c>
      <c r="K87" s="72">
        <f t="shared" si="16"/>
        <v>758904230</v>
      </c>
      <c r="L87" s="182">
        <f t="shared" si="15"/>
        <v>4080130.2688172045</v>
      </c>
      <c r="M87" s="189">
        <f t="shared" si="20"/>
        <v>7.9510964818535462E-3</v>
      </c>
    </row>
    <row r="88" spans="2:13" ht="29.25" customHeight="1">
      <c r="B88" s="344"/>
      <c r="C88" s="337"/>
      <c r="D88" s="363"/>
      <c r="E88" s="80" t="str">
        <f>'高額レセ疾病傾向(患者数順)'!$C$10</f>
        <v>0906</v>
      </c>
      <c r="F88" s="231" t="str">
        <f>'高額レセ疾病傾向(患者数順)'!$D$10</f>
        <v>脳梗塞</v>
      </c>
      <c r="G88" s="231" t="s">
        <v>586</v>
      </c>
      <c r="H88" s="81">
        <v>191</v>
      </c>
      <c r="I88" s="82">
        <v>724500990</v>
      </c>
      <c r="J88" s="83">
        <v>52878680</v>
      </c>
      <c r="K88" s="72">
        <f t="shared" si="16"/>
        <v>777379670</v>
      </c>
      <c r="L88" s="182">
        <f t="shared" si="15"/>
        <v>4070050.6282722512</v>
      </c>
      <c r="M88" s="189">
        <f t="shared" si="20"/>
        <v>8.1648356345915447E-3</v>
      </c>
    </row>
    <row r="89" spans="2:13" ht="29.25" customHeight="1" thickBot="1">
      <c r="B89" s="345"/>
      <c r="C89" s="339"/>
      <c r="D89" s="364"/>
      <c r="E89" s="84" t="str">
        <f>'高額レセ疾病傾向(患者数順)'!$C$11</f>
        <v>1011</v>
      </c>
      <c r="F89" s="232" t="str">
        <f>'高額レセ疾病傾向(患者数順)'!$D$11</f>
        <v>その他の呼吸器系の疾患</v>
      </c>
      <c r="G89" s="232" t="s">
        <v>426</v>
      </c>
      <c r="H89" s="85">
        <v>164</v>
      </c>
      <c r="I89" s="86">
        <v>385074200</v>
      </c>
      <c r="J89" s="87">
        <v>74397060</v>
      </c>
      <c r="K89" s="73">
        <f t="shared" si="16"/>
        <v>459471260</v>
      </c>
      <c r="L89" s="183">
        <f t="shared" si="15"/>
        <v>2801654.0243902439</v>
      </c>
      <c r="M89" s="189">
        <f t="shared" si="20"/>
        <v>7.0106442098063528E-3</v>
      </c>
    </row>
    <row r="90" spans="2:13" ht="29.25" customHeight="1">
      <c r="B90" s="343">
        <v>18</v>
      </c>
      <c r="C90" s="356" t="s">
        <v>63</v>
      </c>
      <c r="D90" s="362">
        <f>Q22</f>
        <v>21155</v>
      </c>
      <c r="E90" s="88" t="str">
        <f>'高額レセ疾病傾向(患者数順)'!$C$7</f>
        <v>1901</v>
      </c>
      <c r="F90" s="230" t="str">
        <f>'高額レセ疾病傾向(患者数順)'!$D$7</f>
        <v>骨折</v>
      </c>
      <c r="G90" s="230" t="s">
        <v>422</v>
      </c>
      <c r="H90" s="138">
        <v>350</v>
      </c>
      <c r="I90" s="139">
        <v>926400460</v>
      </c>
      <c r="J90" s="140">
        <v>161096400</v>
      </c>
      <c r="K90" s="71">
        <f>SUM(I90:J90)</f>
        <v>1087496860</v>
      </c>
      <c r="L90" s="181">
        <f t="shared" si="15"/>
        <v>3107133.8857142855</v>
      </c>
      <c r="M90" s="188">
        <f>IFERROR(H90/$Q$22,0)</f>
        <v>1.6544552115339162E-2</v>
      </c>
    </row>
    <row r="91" spans="2:13" ht="29.25" customHeight="1">
      <c r="B91" s="344"/>
      <c r="C91" s="337"/>
      <c r="D91" s="363"/>
      <c r="E91" s="80" t="str">
        <f>'高額レセ疾病傾向(患者数順)'!$C$8</f>
        <v>0903</v>
      </c>
      <c r="F91" s="231" t="str">
        <f>'高額レセ疾病傾向(患者数順)'!$D$8</f>
        <v>その他の心疾患</v>
      </c>
      <c r="G91" s="231" t="s">
        <v>434</v>
      </c>
      <c r="H91" s="81">
        <v>266</v>
      </c>
      <c r="I91" s="82">
        <v>771719560</v>
      </c>
      <c r="J91" s="83">
        <v>198448640</v>
      </c>
      <c r="K91" s="72">
        <f t="shared" si="16"/>
        <v>970168200</v>
      </c>
      <c r="L91" s="182">
        <f t="shared" si="15"/>
        <v>3647248.8721804512</v>
      </c>
      <c r="M91" s="189">
        <f t="shared" ref="M91:M94" si="21">IFERROR(H91/$Q$22,0)</f>
        <v>1.2573859607657764E-2</v>
      </c>
    </row>
    <row r="92" spans="2:13" ht="29.25" customHeight="1">
      <c r="B92" s="344"/>
      <c r="C92" s="337"/>
      <c r="D92" s="363"/>
      <c r="E92" s="80" t="str">
        <f>'高額レセ疾病傾向(患者数順)'!$C$9</f>
        <v>0210</v>
      </c>
      <c r="F92" s="231" t="str">
        <f>'高額レセ疾病傾向(患者数順)'!$D$9</f>
        <v>その他の悪性新生物&lt;腫瘍&gt;</v>
      </c>
      <c r="G92" s="231" t="s">
        <v>587</v>
      </c>
      <c r="H92" s="81">
        <v>170</v>
      </c>
      <c r="I92" s="82">
        <v>351680410</v>
      </c>
      <c r="J92" s="83">
        <v>270077140</v>
      </c>
      <c r="K92" s="72">
        <f t="shared" si="16"/>
        <v>621757550</v>
      </c>
      <c r="L92" s="182">
        <f t="shared" si="15"/>
        <v>3657397.3529411764</v>
      </c>
      <c r="M92" s="189">
        <f t="shared" si="21"/>
        <v>8.0359253131647365E-3</v>
      </c>
    </row>
    <row r="93" spans="2:13" ht="29.25" customHeight="1">
      <c r="B93" s="344"/>
      <c r="C93" s="337"/>
      <c r="D93" s="363"/>
      <c r="E93" s="80" t="str">
        <f>'高額レセ疾病傾向(患者数順)'!$C$10</f>
        <v>0906</v>
      </c>
      <c r="F93" s="231" t="str">
        <f>'高額レセ疾病傾向(患者数順)'!$D$10</f>
        <v>脳梗塞</v>
      </c>
      <c r="G93" s="231" t="s">
        <v>551</v>
      </c>
      <c r="H93" s="81">
        <v>154</v>
      </c>
      <c r="I93" s="82">
        <v>522902570</v>
      </c>
      <c r="J93" s="83">
        <v>53353980</v>
      </c>
      <c r="K93" s="72">
        <f t="shared" si="16"/>
        <v>576256550</v>
      </c>
      <c r="L93" s="182">
        <f t="shared" si="15"/>
        <v>3741925.6493506492</v>
      </c>
      <c r="M93" s="189">
        <f t="shared" si="21"/>
        <v>7.2796029307492316E-3</v>
      </c>
    </row>
    <row r="94" spans="2:13" ht="29.25" customHeight="1" thickBot="1">
      <c r="B94" s="345"/>
      <c r="C94" s="339"/>
      <c r="D94" s="364"/>
      <c r="E94" s="84" t="str">
        <f>'高額レセ疾病傾向(患者数順)'!$C$11</f>
        <v>1011</v>
      </c>
      <c r="F94" s="232" t="str">
        <f>'高額レセ疾病傾向(患者数順)'!$D$11</f>
        <v>その他の呼吸器系の疾患</v>
      </c>
      <c r="G94" s="232" t="s">
        <v>588</v>
      </c>
      <c r="H94" s="85">
        <v>209</v>
      </c>
      <c r="I94" s="86">
        <v>505709660</v>
      </c>
      <c r="J94" s="87">
        <v>115559980</v>
      </c>
      <c r="K94" s="73">
        <f t="shared" si="16"/>
        <v>621269640</v>
      </c>
      <c r="L94" s="183">
        <f t="shared" si="15"/>
        <v>2972582.0095693781</v>
      </c>
      <c r="M94" s="190">
        <f t="shared" si="21"/>
        <v>9.8794611203025292E-3</v>
      </c>
    </row>
    <row r="95" spans="2:13" ht="29.25" customHeight="1">
      <c r="B95" s="343">
        <v>19</v>
      </c>
      <c r="C95" s="356" t="s">
        <v>127</v>
      </c>
      <c r="D95" s="362">
        <f>Q23</f>
        <v>14704</v>
      </c>
      <c r="E95" s="88" t="str">
        <f>'高額レセ疾病傾向(患者数順)'!$C$7</f>
        <v>1901</v>
      </c>
      <c r="F95" s="230" t="str">
        <f>'高額レセ疾病傾向(患者数順)'!$D$7</f>
        <v>骨折</v>
      </c>
      <c r="G95" s="230" t="s">
        <v>422</v>
      </c>
      <c r="H95" s="138">
        <v>329</v>
      </c>
      <c r="I95" s="139">
        <v>789704140</v>
      </c>
      <c r="J95" s="140">
        <v>129720890</v>
      </c>
      <c r="K95" s="71">
        <f>SUM(I95:J95)</f>
        <v>919425030</v>
      </c>
      <c r="L95" s="181">
        <f t="shared" si="15"/>
        <v>2794604.9544072947</v>
      </c>
      <c r="M95" s="188">
        <f>IFERROR(H95/$Q$23,0)</f>
        <v>2.2374863982589772E-2</v>
      </c>
    </row>
    <row r="96" spans="2:13" ht="29.25" customHeight="1">
      <c r="B96" s="344"/>
      <c r="C96" s="337"/>
      <c r="D96" s="363"/>
      <c r="E96" s="80" t="str">
        <f>'高額レセ疾病傾向(患者数順)'!$C$8</f>
        <v>0903</v>
      </c>
      <c r="F96" s="231" t="str">
        <f>'高額レセ疾病傾向(患者数順)'!$D$8</f>
        <v>その他の心疾患</v>
      </c>
      <c r="G96" s="231" t="s">
        <v>589</v>
      </c>
      <c r="H96" s="81">
        <v>185</v>
      </c>
      <c r="I96" s="82">
        <v>541282470</v>
      </c>
      <c r="J96" s="83">
        <v>117504170</v>
      </c>
      <c r="K96" s="72">
        <f t="shared" si="16"/>
        <v>658786640</v>
      </c>
      <c r="L96" s="182">
        <f t="shared" si="15"/>
        <v>3561008.8648648649</v>
      </c>
      <c r="M96" s="189">
        <f t="shared" ref="M96:M99" si="22">IFERROR(H96/$Q$23,0)</f>
        <v>1.2581610446137105E-2</v>
      </c>
    </row>
    <row r="97" spans="2:13" ht="29.25" customHeight="1">
      <c r="B97" s="344"/>
      <c r="C97" s="337"/>
      <c r="D97" s="363"/>
      <c r="E97" s="80" t="str">
        <f>'高額レセ疾病傾向(患者数順)'!$C$9</f>
        <v>0210</v>
      </c>
      <c r="F97" s="231" t="str">
        <f>'高額レセ疾病傾向(患者数順)'!$D$9</f>
        <v>その他の悪性新生物&lt;腫瘍&gt;</v>
      </c>
      <c r="G97" s="231" t="s">
        <v>590</v>
      </c>
      <c r="H97" s="81">
        <v>108</v>
      </c>
      <c r="I97" s="82">
        <v>213489830</v>
      </c>
      <c r="J97" s="83">
        <v>155742950</v>
      </c>
      <c r="K97" s="72">
        <f t="shared" si="16"/>
        <v>369232780</v>
      </c>
      <c r="L97" s="182">
        <f t="shared" si="15"/>
        <v>3418822.0370370368</v>
      </c>
      <c r="M97" s="189">
        <f t="shared" si="22"/>
        <v>7.3449401523394998E-3</v>
      </c>
    </row>
    <row r="98" spans="2:13" ht="29.25" customHeight="1">
      <c r="B98" s="344"/>
      <c r="C98" s="337"/>
      <c r="D98" s="363"/>
      <c r="E98" s="80" t="str">
        <f>'高額レセ疾病傾向(患者数順)'!$C$10</f>
        <v>0906</v>
      </c>
      <c r="F98" s="231" t="str">
        <f>'高額レセ疾病傾向(患者数順)'!$D$10</f>
        <v>脳梗塞</v>
      </c>
      <c r="G98" s="231" t="s">
        <v>591</v>
      </c>
      <c r="H98" s="81">
        <v>123</v>
      </c>
      <c r="I98" s="82">
        <v>410681850</v>
      </c>
      <c r="J98" s="83">
        <v>32304490</v>
      </c>
      <c r="K98" s="72">
        <f t="shared" si="16"/>
        <v>442986340</v>
      </c>
      <c r="L98" s="182">
        <f t="shared" si="15"/>
        <v>3601514.9593495936</v>
      </c>
      <c r="M98" s="189">
        <f t="shared" si="22"/>
        <v>8.3650707290533182E-3</v>
      </c>
    </row>
    <row r="99" spans="2:13" ht="29.25" customHeight="1" thickBot="1">
      <c r="B99" s="345"/>
      <c r="C99" s="339"/>
      <c r="D99" s="364"/>
      <c r="E99" s="84" t="str">
        <f>'高額レセ疾病傾向(患者数順)'!$C$11</f>
        <v>1011</v>
      </c>
      <c r="F99" s="232" t="str">
        <f>'高額レセ疾病傾向(患者数順)'!$D$11</f>
        <v>その他の呼吸器系の疾患</v>
      </c>
      <c r="G99" s="232" t="s">
        <v>592</v>
      </c>
      <c r="H99" s="85">
        <v>168</v>
      </c>
      <c r="I99" s="86">
        <v>397697160</v>
      </c>
      <c r="J99" s="87">
        <v>70996940</v>
      </c>
      <c r="K99" s="73">
        <f t="shared" si="16"/>
        <v>468694100</v>
      </c>
      <c r="L99" s="183">
        <f t="shared" si="15"/>
        <v>2789845.8333333335</v>
      </c>
      <c r="M99" s="189">
        <f t="shared" si="22"/>
        <v>1.1425462459194777E-2</v>
      </c>
    </row>
    <row r="100" spans="2:13" ht="29.25" customHeight="1">
      <c r="B100" s="343">
        <v>20</v>
      </c>
      <c r="C100" s="356" t="s">
        <v>128</v>
      </c>
      <c r="D100" s="362">
        <f>Q24</f>
        <v>21797</v>
      </c>
      <c r="E100" s="88" t="str">
        <f>'高額レセ疾病傾向(患者数順)'!$C$7</f>
        <v>1901</v>
      </c>
      <c r="F100" s="230" t="str">
        <f>'高額レセ疾病傾向(患者数順)'!$D$7</f>
        <v>骨折</v>
      </c>
      <c r="G100" s="230" t="s">
        <v>422</v>
      </c>
      <c r="H100" s="138">
        <v>355</v>
      </c>
      <c r="I100" s="139">
        <v>914559830</v>
      </c>
      <c r="J100" s="140">
        <v>141644010</v>
      </c>
      <c r="K100" s="71">
        <f>SUM(I100:J100)</f>
        <v>1056203840</v>
      </c>
      <c r="L100" s="181">
        <f t="shared" si="15"/>
        <v>2975222.0845070421</v>
      </c>
      <c r="M100" s="188">
        <f>IFERROR(H100/$Q$24,0)</f>
        <v>1.6286644951140065E-2</v>
      </c>
    </row>
    <row r="101" spans="2:13" ht="29.25" customHeight="1">
      <c r="B101" s="344"/>
      <c r="C101" s="337"/>
      <c r="D101" s="363"/>
      <c r="E101" s="80" t="str">
        <f>'高額レセ疾病傾向(患者数順)'!$C$8</f>
        <v>0903</v>
      </c>
      <c r="F101" s="231" t="str">
        <f>'高額レセ疾病傾向(患者数順)'!$D$8</f>
        <v>その他の心疾患</v>
      </c>
      <c r="G101" s="231" t="s">
        <v>427</v>
      </c>
      <c r="H101" s="81">
        <v>252</v>
      </c>
      <c r="I101" s="82">
        <v>724998340</v>
      </c>
      <c r="J101" s="83">
        <v>173830370</v>
      </c>
      <c r="K101" s="72">
        <f t="shared" si="16"/>
        <v>898828710</v>
      </c>
      <c r="L101" s="182">
        <f t="shared" si="15"/>
        <v>3566780.5952380951</v>
      </c>
      <c r="M101" s="189">
        <f t="shared" ref="M101:M104" si="23">IFERROR(H101/$Q$24,0)</f>
        <v>1.1561224021654356E-2</v>
      </c>
    </row>
    <row r="102" spans="2:13" ht="29.25" customHeight="1">
      <c r="B102" s="344"/>
      <c r="C102" s="337"/>
      <c r="D102" s="363"/>
      <c r="E102" s="80" t="str">
        <f>'高額レセ疾病傾向(患者数順)'!$C$9</f>
        <v>0210</v>
      </c>
      <c r="F102" s="231" t="str">
        <f>'高額レセ疾病傾向(患者数順)'!$D$9</f>
        <v>その他の悪性新生物&lt;腫瘍&gt;</v>
      </c>
      <c r="G102" s="231" t="s">
        <v>428</v>
      </c>
      <c r="H102" s="81">
        <v>211</v>
      </c>
      <c r="I102" s="82">
        <v>483749260</v>
      </c>
      <c r="J102" s="83">
        <v>255045460</v>
      </c>
      <c r="K102" s="72">
        <f t="shared" si="16"/>
        <v>738794720</v>
      </c>
      <c r="L102" s="182">
        <f t="shared" si="15"/>
        <v>3501396.7772511849</v>
      </c>
      <c r="M102" s="189">
        <f t="shared" si="23"/>
        <v>9.6802312244804335E-3</v>
      </c>
    </row>
    <row r="103" spans="2:13" ht="29.25" customHeight="1">
      <c r="B103" s="344"/>
      <c r="C103" s="337"/>
      <c r="D103" s="363"/>
      <c r="E103" s="80" t="str">
        <f>'高額レセ疾病傾向(患者数順)'!$C$10</f>
        <v>0906</v>
      </c>
      <c r="F103" s="231" t="str">
        <f>'高額レセ疾病傾向(患者数順)'!$D$10</f>
        <v>脳梗塞</v>
      </c>
      <c r="G103" s="231" t="s">
        <v>551</v>
      </c>
      <c r="H103" s="81">
        <v>184</v>
      </c>
      <c r="I103" s="82">
        <v>649839730</v>
      </c>
      <c r="J103" s="83">
        <v>61216690</v>
      </c>
      <c r="K103" s="72">
        <f t="shared" si="16"/>
        <v>711056420</v>
      </c>
      <c r="L103" s="182">
        <f t="shared" si="15"/>
        <v>3864437.0652173911</v>
      </c>
      <c r="M103" s="189">
        <f t="shared" si="23"/>
        <v>8.4415286507317517E-3</v>
      </c>
    </row>
    <row r="104" spans="2:13" ht="29.25" customHeight="1" thickBot="1">
      <c r="B104" s="345"/>
      <c r="C104" s="339"/>
      <c r="D104" s="364"/>
      <c r="E104" s="84" t="str">
        <f>'高額レセ疾病傾向(患者数順)'!$C$11</f>
        <v>1011</v>
      </c>
      <c r="F104" s="232" t="str">
        <f>'高額レセ疾病傾向(患者数順)'!$D$11</f>
        <v>その他の呼吸器系の疾患</v>
      </c>
      <c r="G104" s="232" t="s">
        <v>593</v>
      </c>
      <c r="H104" s="85">
        <v>193</v>
      </c>
      <c r="I104" s="86">
        <v>418762580</v>
      </c>
      <c r="J104" s="87">
        <v>93861870</v>
      </c>
      <c r="K104" s="73">
        <f t="shared" si="16"/>
        <v>512624450</v>
      </c>
      <c r="L104" s="183">
        <f t="shared" si="15"/>
        <v>2656085.233160622</v>
      </c>
      <c r="M104" s="190">
        <f t="shared" si="23"/>
        <v>8.8544295086479784E-3</v>
      </c>
    </row>
    <row r="105" spans="2:13" ht="29.25" customHeight="1">
      <c r="B105" s="343">
        <v>21</v>
      </c>
      <c r="C105" s="356" t="s">
        <v>129</v>
      </c>
      <c r="D105" s="362">
        <f>Q25</f>
        <v>14535</v>
      </c>
      <c r="E105" s="88" t="str">
        <f>'高額レセ疾病傾向(患者数順)'!$C$7</f>
        <v>1901</v>
      </c>
      <c r="F105" s="230" t="str">
        <f>'高額レセ疾病傾向(患者数順)'!$D$7</f>
        <v>骨折</v>
      </c>
      <c r="G105" s="230" t="s">
        <v>422</v>
      </c>
      <c r="H105" s="138">
        <v>243</v>
      </c>
      <c r="I105" s="139">
        <v>618846320</v>
      </c>
      <c r="J105" s="140">
        <v>95085750</v>
      </c>
      <c r="K105" s="71">
        <f>SUM(I105:J105)</f>
        <v>713932070</v>
      </c>
      <c r="L105" s="181">
        <f t="shared" si="15"/>
        <v>2937992.0576131688</v>
      </c>
      <c r="M105" s="188">
        <f>IFERROR(H105/$Q$25,0)</f>
        <v>1.6718266253869969E-2</v>
      </c>
    </row>
    <row r="106" spans="2:13" ht="29.25" customHeight="1">
      <c r="B106" s="344"/>
      <c r="C106" s="337"/>
      <c r="D106" s="363"/>
      <c r="E106" s="80" t="str">
        <f>'高額レセ疾病傾向(患者数順)'!$C$8</f>
        <v>0903</v>
      </c>
      <c r="F106" s="231" t="str">
        <f>'高額レセ疾病傾向(患者数順)'!$D$8</f>
        <v>その他の心疾患</v>
      </c>
      <c r="G106" s="231" t="s">
        <v>434</v>
      </c>
      <c r="H106" s="81">
        <v>170</v>
      </c>
      <c r="I106" s="82">
        <v>492802310</v>
      </c>
      <c r="J106" s="83">
        <v>134338380</v>
      </c>
      <c r="K106" s="72">
        <f t="shared" si="16"/>
        <v>627140690</v>
      </c>
      <c r="L106" s="182">
        <f t="shared" si="15"/>
        <v>3689062.8823529412</v>
      </c>
      <c r="M106" s="189">
        <f t="shared" ref="M106:M109" si="24">IFERROR(H106/$Q$25,0)</f>
        <v>1.1695906432748537E-2</v>
      </c>
    </row>
    <row r="107" spans="2:13" ht="29.25" customHeight="1">
      <c r="B107" s="344"/>
      <c r="C107" s="337"/>
      <c r="D107" s="363"/>
      <c r="E107" s="80" t="str">
        <f>'高額レセ疾病傾向(患者数順)'!$C$9</f>
        <v>0210</v>
      </c>
      <c r="F107" s="231" t="str">
        <f>'高額レセ疾病傾向(患者数順)'!$D$9</f>
        <v>その他の悪性新生物&lt;腫瘍&gt;</v>
      </c>
      <c r="G107" s="231" t="s">
        <v>548</v>
      </c>
      <c r="H107" s="81">
        <v>129</v>
      </c>
      <c r="I107" s="82">
        <v>300026720</v>
      </c>
      <c r="J107" s="83">
        <v>217173670</v>
      </c>
      <c r="K107" s="72">
        <f t="shared" si="16"/>
        <v>517200390</v>
      </c>
      <c r="L107" s="182">
        <f t="shared" si="15"/>
        <v>4009305.3488372094</v>
      </c>
      <c r="M107" s="189">
        <f t="shared" si="24"/>
        <v>8.8751289989680085E-3</v>
      </c>
    </row>
    <row r="108" spans="2:13" ht="29.25" customHeight="1">
      <c r="B108" s="344"/>
      <c r="C108" s="337"/>
      <c r="D108" s="363"/>
      <c r="E108" s="80" t="str">
        <f>'高額レセ疾病傾向(患者数順)'!$C$10</f>
        <v>0906</v>
      </c>
      <c r="F108" s="231" t="str">
        <f>'高額レセ疾病傾向(患者数順)'!$D$10</f>
        <v>脳梗塞</v>
      </c>
      <c r="G108" s="231" t="s">
        <v>594</v>
      </c>
      <c r="H108" s="81">
        <v>143</v>
      </c>
      <c r="I108" s="82">
        <v>422955360</v>
      </c>
      <c r="J108" s="83">
        <v>49254420</v>
      </c>
      <c r="K108" s="72">
        <f t="shared" si="16"/>
        <v>472209780</v>
      </c>
      <c r="L108" s="182">
        <f t="shared" si="15"/>
        <v>3302166.2937062937</v>
      </c>
      <c r="M108" s="189">
        <f t="shared" si="24"/>
        <v>9.8383212934296527E-3</v>
      </c>
    </row>
    <row r="109" spans="2:13" ht="29.25" customHeight="1" thickBot="1">
      <c r="B109" s="345"/>
      <c r="C109" s="339"/>
      <c r="D109" s="364"/>
      <c r="E109" s="84" t="str">
        <f>'高額レセ疾病傾向(患者数順)'!$C$11</f>
        <v>1011</v>
      </c>
      <c r="F109" s="232" t="str">
        <f>'高額レセ疾病傾向(患者数順)'!$D$11</f>
        <v>その他の呼吸器系の疾患</v>
      </c>
      <c r="G109" s="232" t="s">
        <v>545</v>
      </c>
      <c r="H109" s="85">
        <v>100</v>
      </c>
      <c r="I109" s="86">
        <v>240020870</v>
      </c>
      <c r="J109" s="87">
        <v>50248050</v>
      </c>
      <c r="K109" s="73">
        <f t="shared" si="16"/>
        <v>290268920</v>
      </c>
      <c r="L109" s="183">
        <f t="shared" si="15"/>
        <v>2902689.2</v>
      </c>
      <c r="M109" s="189">
        <f t="shared" si="24"/>
        <v>6.8799449604403165E-3</v>
      </c>
    </row>
    <row r="110" spans="2:13" ht="29.25" customHeight="1">
      <c r="B110" s="343">
        <v>22</v>
      </c>
      <c r="C110" s="356" t="s">
        <v>64</v>
      </c>
      <c r="D110" s="362">
        <f>Q26</f>
        <v>18539</v>
      </c>
      <c r="E110" s="88" t="str">
        <f>'高額レセ疾病傾向(患者数順)'!$C$7</f>
        <v>1901</v>
      </c>
      <c r="F110" s="230" t="str">
        <f>'高額レセ疾病傾向(患者数順)'!$D$7</f>
        <v>骨折</v>
      </c>
      <c r="G110" s="230" t="s">
        <v>422</v>
      </c>
      <c r="H110" s="138">
        <v>386</v>
      </c>
      <c r="I110" s="139">
        <v>961372130</v>
      </c>
      <c r="J110" s="140">
        <v>164472210</v>
      </c>
      <c r="K110" s="71">
        <f>SUM(I110:J110)</f>
        <v>1125844340</v>
      </c>
      <c r="L110" s="181">
        <f t="shared" si="15"/>
        <v>2916695.1813471504</v>
      </c>
      <c r="M110" s="188">
        <f>IFERROR(H110/$Q$26,0)</f>
        <v>2.0820972004962513E-2</v>
      </c>
    </row>
    <row r="111" spans="2:13" ht="29.25" customHeight="1">
      <c r="B111" s="344"/>
      <c r="C111" s="337"/>
      <c r="D111" s="363"/>
      <c r="E111" s="80" t="str">
        <f>'高額レセ疾病傾向(患者数順)'!$C$8</f>
        <v>0903</v>
      </c>
      <c r="F111" s="231" t="str">
        <f>'高額レセ疾病傾向(患者数順)'!$D$8</f>
        <v>その他の心疾患</v>
      </c>
      <c r="G111" s="231" t="s">
        <v>585</v>
      </c>
      <c r="H111" s="81">
        <v>240</v>
      </c>
      <c r="I111" s="82">
        <v>688851240</v>
      </c>
      <c r="J111" s="83">
        <v>161420660</v>
      </c>
      <c r="K111" s="72">
        <f t="shared" si="16"/>
        <v>850271900</v>
      </c>
      <c r="L111" s="182">
        <f t="shared" si="15"/>
        <v>3542799.5833333335</v>
      </c>
      <c r="M111" s="189">
        <f t="shared" ref="M111:M114" si="25">IFERROR(H111/$Q$26,0)</f>
        <v>1.2945682075624359E-2</v>
      </c>
    </row>
    <row r="112" spans="2:13" ht="29.25" customHeight="1">
      <c r="B112" s="344"/>
      <c r="C112" s="337"/>
      <c r="D112" s="363"/>
      <c r="E112" s="80" t="str">
        <f>'高額レセ疾病傾向(患者数順)'!$C$9</f>
        <v>0210</v>
      </c>
      <c r="F112" s="231" t="str">
        <f>'高額レセ疾病傾向(患者数順)'!$D$9</f>
        <v>その他の悪性新生物&lt;腫瘍&gt;</v>
      </c>
      <c r="G112" s="231" t="s">
        <v>424</v>
      </c>
      <c r="H112" s="81">
        <v>171</v>
      </c>
      <c r="I112" s="82">
        <v>356293640</v>
      </c>
      <c r="J112" s="83">
        <v>227638230</v>
      </c>
      <c r="K112" s="72">
        <f t="shared" si="16"/>
        <v>583931870</v>
      </c>
      <c r="L112" s="182">
        <f t="shared" si="15"/>
        <v>3414806.2573099416</v>
      </c>
      <c r="M112" s="189">
        <f t="shared" si="25"/>
        <v>9.2237984788823557E-3</v>
      </c>
    </row>
    <row r="113" spans="2:13" ht="29.25" customHeight="1">
      <c r="B113" s="344"/>
      <c r="C113" s="337"/>
      <c r="D113" s="363"/>
      <c r="E113" s="80" t="str">
        <f>'高額レセ疾病傾向(患者数順)'!$C$10</f>
        <v>0906</v>
      </c>
      <c r="F113" s="231" t="str">
        <f>'高額レセ疾病傾向(患者数順)'!$D$10</f>
        <v>脳梗塞</v>
      </c>
      <c r="G113" s="231" t="s">
        <v>595</v>
      </c>
      <c r="H113" s="81">
        <v>204</v>
      </c>
      <c r="I113" s="82">
        <v>879648920</v>
      </c>
      <c r="J113" s="83">
        <v>50857940</v>
      </c>
      <c r="K113" s="72">
        <f t="shared" si="16"/>
        <v>930506860</v>
      </c>
      <c r="L113" s="182">
        <f t="shared" si="15"/>
        <v>4561308.1372549022</v>
      </c>
      <c r="M113" s="189">
        <f t="shared" si="25"/>
        <v>1.1003829764280706E-2</v>
      </c>
    </row>
    <row r="114" spans="2:13" ht="29.25" customHeight="1" thickBot="1">
      <c r="B114" s="345"/>
      <c r="C114" s="339"/>
      <c r="D114" s="364"/>
      <c r="E114" s="84" t="str">
        <f>'高額レセ疾病傾向(患者数順)'!$C$11</f>
        <v>1011</v>
      </c>
      <c r="F114" s="232" t="str">
        <f>'高額レセ疾病傾向(患者数順)'!$D$11</f>
        <v>その他の呼吸器系の疾患</v>
      </c>
      <c r="G114" s="232" t="s">
        <v>433</v>
      </c>
      <c r="H114" s="85">
        <v>150</v>
      </c>
      <c r="I114" s="86">
        <v>355144660</v>
      </c>
      <c r="J114" s="87">
        <v>78683670</v>
      </c>
      <c r="K114" s="73">
        <f t="shared" si="16"/>
        <v>433828330</v>
      </c>
      <c r="L114" s="183">
        <f t="shared" si="15"/>
        <v>2892188.8666666667</v>
      </c>
      <c r="M114" s="189">
        <f t="shared" si="25"/>
        <v>8.0910512972652247E-3</v>
      </c>
    </row>
    <row r="115" spans="2:13" ht="29.25" customHeight="1">
      <c r="B115" s="343">
        <v>23</v>
      </c>
      <c r="C115" s="356" t="s">
        <v>130</v>
      </c>
      <c r="D115" s="362">
        <f>Q27</f>
        <v>30667</v>
      </c>
      <c r="E115" s="88" t="str">
        <f>'高額レセ疾病傾向(患者数順)'!$C$7</f>
        <v>1901</v>
      </c>
      <c r="F115" s="230" t="str">
        <f>'高額レセ疾病傾向(患者数順)'!$D$7</f>
        <v>骨折</v>
      </c>
      <c r="G115" s="230" t="s">
        <v>422</v>
      </c>
      <c r="H115" s="138">
        <v>476</v>
      </c>
      <c r="I115" s="139">
        <v>1108804720</v>
      </c>
      <c r="J115" s="140">
        <v>208840120</v>
      </c>
      <c r="K115" s="71">
        <f>SUM(I115:J115)</f>
        <v>1317644840</v>
      </c>
      <c r="L115" s="181">
        <f t="shared" si="15"/>
        <v>2768161.4285714286</v>
      </c>
      <c r="M115" s="188">
        <f>IFERROR(H115/$Q$27,0)</f>
        <v>1.5521570417712851E-2</v>
      </c>
    </row>
    <row r="116" spans="2:13" ht="29.25" customHeight="1">
      <c r="B116" s="344"/>
      <c r="C116" s="337"/>
      <c r="D116" s="363"/>
      <c r="E116" s="80" t="str">
        <f>'高額レセ疾病傾向(患者数順)'!$C$8</f>
        <v>0903</v>
      </c>
      <c r="F116" s="231" t="str">
        <f>'高額レセ疾病傾向(患者数順)'!$D$8</f>
        <v>その他の心疾患</v>
      </c>
      <c r="G116" s="231" t="s">
        <v>432</v>
      </c>
      <c r="H116" s="81">
        <v>358</v>
      </c>
      <c r="I116" s="82">
        <v>1035712200</v>
      </c>
      <c r="J116" s="83">
        <v>230655180</v>
      </c>
      <c r="K116" s="72">
        <f t="shared" si="16"/>
        <v>1266367380</v>
      </c>
      <c r="L116" s="182">
        <f t="shared" si="15"/>
        <v>3537339.0502793295</v>
      </c>
      <c r="M116" s="189">
        <f t="shared" ref="M116:M119" si="26">IFERROR(H116/$Q$27,0)</f>
        <v>1.1673786154498321E-2</v>
      </c>
    </row>
    <row r="117" spans="2:13" ht="29.25" customHeight="1">
      <c r="B117" s="344"/>
      <c r="C117" s="337"/>
      <c r="D117" s="363"/>
      <c r="E117" s="80" t="str">
        <f>'高額レセ疾病傾向(患者数順)'!$C$9</f>
        <v>0210</v>
      </c>
      <c r="F117" s="231" t="str">
        <f>'高額レセ疾病傾向(患者数順)'!$D$9</f>
        <v>その他の悪性新生物&lt;腫瘍&gt;</v>
      </c>
      <c r="G117" s="231" t="s">
        <v>424</v>
      </c>
      <c r="H117" s="81">
        <v>271</v>
      </c>
      <c r="I117" s="82">
        <v>528652630</v>
      </c>
      <c r="J117" s="83">
        <v>397756530</v>
      </c>
      <c r="K117" s="72">
        <f t="shared" si="16"/>
        <v>926409160</v>
      </c>
      <c r="L117" s="182">
        <f t="shared" si="15"/>
        <v>3418483.9852398522</v>
      </c>
      <c r="M117" s="189">
        <f t="shared" si="26"/>
        <v>8.8368604689079474E-3</v>
      </c>
    </row>
    <row r="118" spans="2:13" ht="29.25" customHeight="1">
      <c r="B118" s="344"/>
      <c r="C118" s="337"/>
      <c r="D118" s="363"/>
      <c r="E118" s="80" t="str">
        <f>'高額レセ疾病傾向(患者数順)'!$C$10</f>
        <v>0906</v>
      </c>
      <c r="F118" s="231" t="str">
        <f>'高額レセ疾病傾向(患者数順)'!$D$10</f>
        <v>脳梗塞</v>
      </c>
      <c r="G118" s="231" t="s">
        <v>551</v>
      </c>
      <c r="H118" s="81">
        <v>210</v>
      </c>
      <c r="I118" s="82">
        <v>674938680</v>
      </c>
      <c r="J118" s="83">
        <v>68802930</v>
      </c>
      <c r="K118" s="72">
        <f t="shared" si="16"/>
        <v>743741610</v>
      </c>
      <c r="L118" s="182">
        <f t="shared" si="15"/>
        <v>3541626.7142857141</v>
      </c>
      <c r="M118" s="189">
        <f t="shared" si="26"/>
        <v>6.8477516548733162E-3</v>
      </c>
    </row>
    <row r="119" spans="2:13" ht="29.25" customHeight="1" thickBot="1">
      <c r="B119" s="345"/>
      <c r="C119" s="339"/>
      <c r="D119" s="364"/>
      <c r="E119" s="84" t="str">
        <f>'高額レセ疾病傾向(患者数順)'!$C$11</f>
        <v>1011</v>
      </c>
      <c r="F119" s="232" t="str">
        <f>'高額レセ疾病傾向(患者数順)'!$D$11</f>
        <v>その他の呼吸器系の疾患</v>
      </c>
      <c r="G119" s="232" t="s">
        <v>431</v>
      </c>
      <c r="H119" s="85">
        <v>206</v>
      </c>
      <c r="I119" s="86">
        <v>461198290</v>
      </c>
      <c r="J119" s="87">
        <v>118109800</v>
      </c>
      <c r="K119" s="73">
        <f t="shared" si="16"/>
        <v>579308090</v>
      </c>
      <c r="L119" s="183">
        <f t="shared" si="15"/>
        <v>2812175.1941747572</v>
      </c>
      <c r="M119" s="189">
        <f t="shared" si="26"/>
        <v>6.7173182900185872E-3</v>
      </c>
    </row>
    <row r="120" spans="2:13" ht="29.25" customHeight="1">
      <c r="B120" s="343">
        <v>24</v>
      </c>
      <c r="C120" s="356" t="s">
        <v>131</v>
      </c>
      <c r="D120" s="362">
        <f>Q28</f>
        <v>13125</v>
      </c>
      <c r="E120" s="88" t="str">
        <f>'高額レセ疾病傾向(患者数順)'!$C$7</f>
        <v>1901</v>
      </c>
      <c r="F120" s="230" t="str">
        <f>'高額レセ疾病傾向(患者数順)'!$D$7</f>
        <v>骨折</v>
      </c>
      <c r="G120" s="230" t="s">
        <v>422</v>
      </c>
      <c r="H120" s="138">
        <v>252</v>
      </c>
      <c r="I120" s="139">
        <v>665178710</v>
      </c>
      <c r="J120" s="140">
        <v>115940790</v>
      </c>
      <c r="K120" s="71">
        <f>SUM(I120:J120)</f>
        <v>781119500</v>
      </c>
      <c r="L120" s="181">
        <f t="shared" si="15"/>
        <v>3099680.5555555555</v>
      </c>
      <c r="M120" s="188">
        <f>IFERROR(H120/$Q$28,0)</f>
        <v>1.9199999999999998E-2</v>
      </c>
    </row>
    <row r="121" spans="2:13" ht="29.25" customHeight="1">
      <c r="B121" s="344"/>
      <c r="C121" s="337"/>
      <c r="D121" s="363"/>
      <c r="E121" s="80" t="str">
        <f>'高額レセ疾病傾向(患者数順)'!$C$8</f>
        <v>0903</v>
      </c>
      <c r="F121" s="231" t="str">
        <f>'高額レセ疾病傾向(患者数順)'!$D$8</f>
        <v>その他の心疾患</v>
      </c>
      <c r="G121" s="231" t="s">
        <v>432</v>
      </c>
      <c r="H121" s="81">
        <v>156</v>
      </c>
      <c r="I121" s="82">
        <v>442158450</v>
      </c>
      <c r="J121" s="83">
        <v>123109680</v>
      </c>
      <c r="K121" s="72">
        <f t="shared" si="16"/>
        <v>565268130</v>
      </c>
      <c r="L121" s="182">
        <f t="shared" si="15"/>
        <v>3623513.653846154</v>
      </c>
      <c r="M121" s="189">
        <f t="shared" ref="M121:M124" si="27">IFERROR(H121/$Q$28,0)</f>
        <v>1.1885714285714286E-2</v>
      </c>
    </row>
    <row r="122" spans="2:13" ht="29.25" customHeight="1">
      <c r="B122" s="344"/>
      <c r="C122" s="337"/>
      <c r="D122" s="363"/>
      <c r="E122" s="80" t="str">
        <f>'高額レセ疾病傾向(患者数順)'!$C$9</f>
        <v>0210</v>
      </c>
      <c r="F122" s="231" t="str">
        <f>'高額レセ疾病傾向(患者数順)'!$D$9</f>
        <v>その他の悪性新生物&lt;腫瘍&gt;</v>
      </c>
      <c r="G122" s="231" t="s">
        <v>596</v>
      </c>
      <c r="H122" s="81">
        <v>118</v>
      </c>
      <c r="I122" s="82">
        <v>250041540</v>
      </c>
      <c r="J122" s="83">
        <v>221758270</v>
      </c>
      <c r="K122" s="72">
        <f t="shared" si="16"/>
        <v>471799810</v>
      </c>
      <c r="L122" s="182">
        <f t="shared" si="15"/>
        <v>3998303.4745762711</v>
      </c>
      <c r="M122" s="189">
        <f t="shared" si="27"/>
        <v>8.9904761904761911E-3</v>
      </c>
    </row>
    <row r="123" spans="2:13" ht="29.25" customHeight="1">
      <c r="B123" s="344"/>
      <c r="C123" s="337"/>
      <c r="D123" s="363"/>
      <c r="E123" s="80" t="str">
        <f>'高額レセ疾病傾向(患者数順)'!$C$10</f>
        <v>0906</v>
      </c>
      <c r="F123" s="231" t="str">
        <f>'高額レセ疾病傾向(患者数順)'!$D$10</f>
        <v>脳梗塞</v>
      </c>
      <c r="G123" s="231" t="s">
        <v>597</v>
      </c>
      <c r="H123" s="81">
        <v>106</v>
      </c>
      <c r="I123" s="82">
        <v>377432990</v>
      </c>
      <c r="J123" s="83">
        <v>40133890</v>
      </c>
      <c r="K123" s="72">
        <f t="shared" si="16"/>
        <v>417566880</v>
      </c>
      <c r="L123" s="182">
        <f t="shared" si="15"/>
        <v>3939310.1886792453</v>
      </c>
      <c r="M123" s="189">
        <f t="shared" si="27"/>
        <v>8.0761904761904764E-3</v>
      </c>
    </row>
    <row r="124" spans="2:13" ht="29.25" customHeight="1" thickBot="1">
      <c r="B124" s="345"/>
      <c r="C124" s="339"/>
      <c r="D124" s="364"/>
      <c r="E124" s="84" t="str">
        <f>'高額レセ疾病傾向(患者数順)'!$C$11</f>
        <v>1011</v>
      </c>
      <c r="F124" s="232" t="str">
        <f>'高額レセ疾病傾向(患者数順)'!$D$11</f>
        <v>その他の呼吸器系の疾患</v>
      </c>
      <c r="G124" s="232" t="s">
        <v>598</v>
      </c>
      <c r="H124" s="85">
        <v>108</v>
      </c>
      <c r="I124" s="86">
        <v>251359750</v>
      </c>
      <c r="J124" s="87">
        <v>64419440</v>
      </c>
      <c r="K124" s="73">
        <f t="shared" si="16"/>
        <v>315779190</v>
      </c>
      <c r="L124" s="183">
        <f t="shared" si="15"/>
        <v>2923881.388888889</v>
      </c>
      <c r="M124" s="190">
        <f t="shared" si="27"/>
        <v>8.2285714285714288E-3</v>
      </c>
    </row>
    <row r="125" spans="2:13" ht="29.25" customHeight="1">
      <c r="B125" s="343">
        <v>25</v>
      </c>
      <c r="C125" s="356" t="s">
        <v>132</v>
      </c>
      <c r="D125" s="362">
        <f>Q29</f>
        <v>9097</v>
      </c>
      <c r="E125" s="88" t="str">
        <f>'高額レセ疾病傾向(患者数順)'!$C$7</f>
        <v>1901</v>
      </c>
      <c r="F125" s="230" t="str">
        <f>'高額レセ疾病傾向(患者数順)'!$D$7</f>
        <v>骨折</v>
      </c>
      <c r="G125" s="230" t="s">
        <v>422</v>
      </c>
      <c r="H125" s="138">
        <v>178</v>
      </c>
      <c r="I125" s="139">
        <v>429094830</v>
      </c>
      <c r="J125" s="140">
        <v>72923790</v>
      </c>
      <c r="K125" s="71">
        <f>SUM(I125:J125)</f>
        <v>502018620</v>
      </c>
      <c r="L125" s="181">
        <f t="shared" si="15"/>
        <v>2820329.3258426967</v>
      </c>
      <c r="M125" s="188">
        <f>IFERROR(H125/$Q$29,0)</f>
        <v>1.9566890183577004E-2</v>
      </c>
    </row>
    <row r="126" spans="2:13" ht="29.25" customHeight="1">
      <c r="B126" s="344"/>
      <c r="C126" s="337"/>
      <c r="D126" s="363"/>
      <c r="E126" s="80" t="str">
        <f>'高額レセ疾病傾向(患者数順)'!$C$8</f>
        <v>0903</v>
      </c>
      <c r="F126" s="231" t="str">
        <f>'高額レセ疾病傾向(患者数順)'!$D$8</f>
        <v>その他の心疾患</v>
      </c>
      <c r="G126" s="231" t="s">
        <v>585</v>
      </c>
      <c r="H126" s="81">
        <v>120</v>
      </c>
      <c r="I126" s="82">
        <v>347763690</v>
      </c>
      <c r="J126" s="83">
        <v>74350190</v>
      </c>
      <c r="K126" s="72">
        <f t="shared" si="16"/>
        <v>422113880</v>
      </c>
      <c r="L126" s="182">
        <f t="shared" si="15"/>
        <v>3517615.6666666665</v>
      </c>
      <c r="M126" s="189">
        <f t="shared" ref="M126:M129" si="28">IFERROR(H126/$Q$29,0)</f>
        <v>1.3191161921512587E-2</v>
      </c>
    </row>
    <row r="127" spans="2:13" ht="29.25" customHeight="1">
      <c r="B127" s="344"/>
      <c r="C127" s="337"/>
      <c r="D127" s="363"/>
      <c r="E127" s="80" t="str">
        <f>'高額レセ疾病傾向(患者数順)'!$C$9</f>
        <v>0210</v>
      </c>
      <c r="F127" s="231" t="str">
        <f>'高額レセ疾病傾向(患者数順)'!$D$9</f>
        <v>その他の悪性新生物&lt;腫瘍&gt;</v>
      </c>
      <c r="G127" s="231" t="s">
        <v>572</v>
      </c>
      <c r="H127" s="81">
        <v>73</v>
      </c>
      <c r="I127" s="82">
        <v>163403090</v>
      </c>
      <c r="J127" s="83">
        <v>91165570</v>
      </c>
      <c r="K127" s="72">
        <f t="shared" si="16"/>
        <v>254568660</v>
      </c>
      <c r="L127" s="182">
        <f t="shared" si="15"/>
        <v>3487241.9178082193</v>
      </c>
      <c r="M127" s="189">
        <f t="shared" si="28"/>
        <v>8.0246235022534904E-3</v>
      </c>
    </row>
    <row r="128" spans="2:13" ht="29.25" customHeight="1">
      <c r="B128" s="344"/>
      <c r="C128" s="337"/>
      <c r="D128" s="363"/>
      <c r="E128" s="80" t="str">
        <f>'高額レセ疾病傾向(患者数順)'!$C$10</f>
        <v>0906</v>
      </c>
      <c r="F128" s="231" t="str">
        <f>'高額レセ疾病傾向(患者数順)'!$D$10</f>
        <v>脳梗塞</v>
      </c>
      <c r="G128" s="231" t="s">
        <v>586</v>
      </c>
      <c r="H128" s="81">
        <v>73</v>
      </c>
      <c r="I128" s="82">
        <v>265402500</v>
      </c>
      <c r="J128" s="83">
        <v>20236480</v>
      </c>
      <c r="K128" s="72">
        <f t="shared" si="16"/>
        <v>285638980</v>
      </c>
      <c r="L128" s="182">
        <f t="shared" si="15"/>
        <v>3912862.7397260275</v>
      </c>
      <c r="M128" s="189">
        <f t="shared" si="28"/>
        <v>8.0246235022534904E-3</v>
      </c>
    </row>
    <row r="129" spans="2:13" ht="29.25" customHeight="1" thickBot="1">
      <c r="B129" s="345"/>
      <c r="C129" s="339"/>
      <c r="D129" s="364"/>
      <c r="E129" s="84" t="str">
        <f>'高額レセ疾病傾向(患者数順)'!$C$11</f>
        <v>1011</v>
      </c>
      <c r="F129" s="232" t="str">
        <f>'高額レセ疾病傾向(患者数順)'!$D$11</f>
        <v>その他の呼吸器系の疾患</v>
      </c>
      <c r="G129" s="232" t="s">
        <v>431</v>
      </c>
      <c r="H129" s="85">
        <v>82</v>
      </c>
      <c r="I129" s="86">
        <v>213295100</v>
      </c>
      <c r="J129" s="87">
        <v>45895280</v>
      </c>
      <c r="K129" s="73">
        <f t="shared" si="16"/>
        <v>259190380</v>
      </c>
      <c r="L129" s="183">
        <f t="shared" si="15"/>
        <v>3160858.2926829266</v>
      </c>
      <c r="M129" s="189">
        <f t="shared" si="28"/>
        <v>9.0139606463669336E-3</v>
      </c>
    </row>
    <row r="130" spans="2:13" ht="29.25" customHeight="1">
      <c r="B130" s="343">
        <v>26</v>
      </c>
      <c r="C130" s="356" t="s">
        <v>36</v>
      </c>
      <c r="D130" s="362">
        <f>Q30</f>
        <v>125950</v>
      </c>
      <c r="E130" s="88" t="str">
        <f>'高額レセ疾病傾向(患者数順)'!$C$7</f>
        <v>1901</v>
      </c>
      <c r="F130" s="230" t="str">
        <f>'高額レセ疾病傾向(患者数順)'!$D$7</f>
        <v>骨折</v>
      </c>
      <c r="G130" s="230" t="s">
        <v>422</v>
      </c>
      <c r="H130" s="138">
        <v>2108</v>
      </c>
      <c r="I130" s="139">
        <v>5822221190</v>
      </c>
      <c r="J130" s="140">
        <v>790114160</v>
      </c>
      <c r="K130" s="71">
        <f>SUM(I130:J130)</f>
        <v>6612335350</v>
      </c>
      <c r="L130" s="181">
        <f t="shared" si="15"/>
        <v>3136781.4753320683</v>
      </c>
      <c r="M130" s="188">
        <f>IFERROR(H130/$Q$30,0)</f>
        <v>1.6736800317586342E-2</v>
      </c>
    </row>
    <row r="131" spans="2:13" ht="29.25" customHeight="1">
      <c r="B131" s="344"/>
      <c r="C131" s="337"/>
      <c r="D131" s="363"/>
      <c r="E131" s="80" t="str">
        <f>'高額レセ疾病傾向(患者数順)'!$C$8</f>
        <v>0903</v>
      </c>
      <c r="F131" s="231" t="str">
        <f>'高額レセ疾病傾向(患者数順)'!$D$8</f>
        <v>その他の心疾患</v>
      </c>
      <c r="G131" s="231" t="s">
        <v>434</v>
      </c>
      <c r="H131" s="81">
        <v>1498</v>
      </c>
      <c r="I131" s="82">
        <v>4334351750</v>
      </c>
      <c r="J131" s="83">
        <v>916653780</v>
      </c>
      <c r="K131" s="72">
        <f t="shared" si="16"/>
        <v>5251005530</v>
      </c>
      <c r="L131" s="182">
        <f t="shared" si="15"/>
        <v>3505344.1455273698</v>
      </c>
      <c r="M131" s="189">
        <f t="shared" ref="M131:M134" si="29">IFERROR(H131/$Q$30,0)</f>
        <v>1.1893608574831281E-2</v>
      </c>
    </row>
    <row r="132" spans="2:13" ht="29.25" customHeight="1">
      <c r="B132" s="344"/>
      <c r="C132" s="337"/>
      <c r="D132" s="363"/>
      <c r="E132" s="80" t="str">
        <f>'高額レセ疾病傾向(患者数順)'!$C$9</f>
        <v>0210</v>
      </c>
      <c r="F132" s="231" t="str">
        <f>'高額レセ疾病傾向(患者数順)'!$D$9</f>
        <v>その他の悪性新生物&lt;腫瘍&gt;</v>
      </c>
      <c r="G132" s="231" t="s">
        <v>424</v>
      </c>
      <c r="H132" s="81">
        <v>1170</v>
      </c>
      <c r="I132" s="82">
        <v>2582775780</v>
      </c>
      <c r="J132" s="83">
        <v>1626921640</v>
      </c>
      <c r="K132" s="72">
        <f t="shared" si="16"/>
        <v>4209697420</v>
      </c>
      <c r="L132" s="182">
        <f t="shared" si="15"/>
        <v>3598031.982905983</v>
      </c>
      <c r="M132" s="189">
        <f t="shared" si="29"/>
        <v>9.289400555776102E-3</v>
      </c>
    </row>
    <row r="133" spans="2:13" ht="29.25" customHeight="1">
      <c r="B133" s="344"/>
      <c r="C133" s="337"/>
      <c r="D133" s="363"/>
      <c r="E133" s="80" t="str">
        <f>'高額レセ疾病傾向(患者数順)'!$C$10</f>
        <v>0906</v>
      </c>
      <c r="F133" s="231" t="str">
        <f>'高額レセ疾病傾向(患者数順)'!$D$10</f>
        <v>脳梗塞</v>
      </c>
      <c r="G133" s="231" t="s">
        <v>430</v>
      </c>
      <c r="H133" s="81">
        <v>1064</v>
      </c>
      <c r="I133" s="82">
        <v>3677189220</v>
      </c>
      <c r="J133" s="83">
        <v>310617170</v>
      </c>
      <c r="K133" s="72">
        <f t="shared" si="16"/>
        <v>3987806390</v>
      </c>
      <c r="L133" s="182">
        <f t="shared" ref="L133:L196" si="30">IFERROR(K133/H133,"-")</f>
        <v>3747938.3364661653</v>
      </c>
      <c r="M133" s="189">
        <f t="shared" si="29"/>
        <v>8.4477967447399768E-3</v>
      </c>
    </row>
    <row r="134" spans="2:13" ht="29.25" customHeight="1" thickBot="1">
      <c r="B134" s="345"/>
      <c r="C134" s="339"/>
      <c r="D134" s="364"/>
      <c r="E134" s="84" t="str">
        <f>'高額レセ疾病傾向(患者数順)'!$C$11</f>
        <v>1011</v>
      </c>
      <c r="F134" s="232" t="str">
        <f>'高額レセ疾病傾向(患者数順)'!$D$11</f>
        <v>その他の呼吸器系の疾患</v>
      </c>
      <c r="G134" s="232" t="s">
        <v>431</v>
      </c>
      <c r="H134" s="85">
        <v>966</v>
      </c>
      <c r="I134" s="86">
        <v>2245720540</v>
      </c>
      <c r="J134" s="87">
        <v>504323590</v>
      </c>
      <c r="K134" s="73">
        <f t="shared" si="16"/>
        <v>2750044130</v>
      </c>
      <c r="L134" s="183">
        <f t="shared" si="30"/>
        <v>2846836.5734989648</v>
      </c>
      <c r="M134" s="190">
        <f t="shared" si="29"/>
        <v>7.669710202461294E-3</v>
      </c>
    </row>
    <row r="135" spans="2:13" ht="29.25" customHeight="1">
      <c r="B135" s="343">
        <v>27</v>
      </c>
      <c r="C135" s="356" t="s">
        <v>37</v>
      </c>
      <c r="D135" s="362">
        <f>Q31</f>
        <v>21854</v>
      </c>
      <c r="E135" s="88" t="str">
        <f>'高額レセ疾病傾向(患者数順)'!$C$7</f>
        <v>1901</v>
      </c>
      <c r="F135" s="230" t="str">
        <f>'高額レセ疾病傾向(患者数順)'!$D$7</f>
        <v>骨折</v>
      </c>
      <c r="G135" s="230" t="s">
        <v>422</v>
      </c>
      <c r="H135" s="138">
        <v>413</v>
      </c>
      <c r="I135" s="139">
        <v>1094331950</v>
      </c>
      <c r="J135" s="140">
        <v>161184460</v>
      </c>
      <c r="K135" s="71">
        <f>SUM(I135:J135)</f>
        <v>1255516410</v>
      </c>
      <c r="L135" s="181">
        <f t="shared" si="30"/>
        <v>3039991.3075060532</v>
      </c>
      <c r="M135" s="188">
        <f>IFERROR(H135/$Q$31,0)</f>
        <v>1.8898142216527868E-2</v>
      </c>
    </row>
    <row r="136" spans="2:13" ht="29.25" customHeight="1">
      <c r="B136" s="344"/>
      <c r="C136" s="337"/>
      <c r="D136" s="363"/>
      <c r="E136" s="80" t="str">
        <f>'高額レセ疾病傾向(患者数順)'!$C$8</f>
        <v>0903</v>
      </c>
      <c r="F136" s="231" t="str">
        <f>'高額レセ疾病傾向(患者数順)'!$D$8</f>
        <v>その他の心疾患</v>
      </c>
      <c r="G136" s="231" t="s">
        <v>432</v>
      </c>
      <c r="H136" s="81">
        <v>263</v>
      </c>
      <c r="I136" s="82">
        <v>730348520</v>
      </c>
      <c r="J136" s="83">
        <v>164775710</v>
      </c>
      <c r="K136" s="72">
        <f t="shared" ref="K136:K199" si="31">SUM(I136:J136)</f>
        <v>895124230</v>
      </c>
      <c r="L136" s="182">
        <f t="shared" si="30"/>
        <v>3403514.1825095057</v>
      </c>
      <c r="M136" s="189">
        <f t="shared" ref="M136:M139" si="32">IFERROR(H136/$Q$31,0)</f>
        <v>1.2034410176626705E-2</v>
      </c>
    </row>
    <row r="137" spans="2:13" ht="29.25" customHeight="1">
      <c r="B137" s="344"/>
      <c r="C137" s="337"/>
      <c r="D137" s="363"/>
      <c r="E137" s="80" t="str">
        <f>'高額レセ疾病傾向(患者数順)'!$C$9</f>
        <v>0210</v>
      </c>
      <c r="F137" s="231" t="str">
        <f>'高額レセ疾病傾向(患者数順)'!$D$9</f>
        <v>その他の悪性新生物&lt;腫瘍&gt;</v>
      </c>
      <c r="G137" s="231" t="s">
        <v>428</v>
      </c>
      <c r="H137" s="81">
        <v>210</v>
      </c>
      <c r="I137" s="82">
        <v>489821570</v>
      </c>
      <c r="J137" s="83">
        <v>307693260</v>
      </c>
      <c r="K137" s="72">
        <f t="shared" si="31"/>
        <v>797514830</v>
      </c>
      <c r="L137" s="182">
        <f t="shared" si="30"/>
        <v>3797689.6666666665</v>
      </c>
      <c r="M137" s="189">
        <f t="shared" si="32"/>
        <v>9.6092248558616276E-3</v>
      </c>
    </row>
    <row r="138" spans="2:13" ht="29.25" customHeight="1">
      <c r="B138" s="344"/>
      <c r="C138" s="337"/>
      <c r="D138" s="363"/>
      <c r="E138" s="80" t="str">
        <f>'高額レセ疾病傾向(患者数順)'!$C$10</f>
        <v>0906</v>
      </c>
      <c r="F138" s="231" t="str">
        <f>'高額レセ疾病傾向(患者数順)'!$D$10</f>
        <v>脳梗塞</v>
      </c>
      <c r="G138" s="231" t="s">
        <v>599</v>
      </c>
      <c r="H138" s="81">
        <v>200</v>
      </c>
      <c r="I138" s="82">
        <v>714429760</v>
      </c>
      <c r="J138" s="83">
        <v>63003520</v>
      </c>
      <c r="K138" s="72">
        <f t="shared" si="31"/>
        <v>777433280</v>
      </c>
      <c r="L138" s="182">
        <f t="shared" si="30"/>
        <v>3887166.4</v>
      </c>
      <c r="M138" s="189">
        <f t="shared" si="32"/>
        <v>9.1516427198682169E-3</v>
      </c>
    </row>
    <row r="139" spans="2:13" ht="29.25" customHeight="1" thickBot="1">
      <c r="B139" s="345"/>
      <c r="C139" s="339"/>
      <c r="D139" s="364"/>
      <c r="E139" s="84" t="str">
        <f>'高額レセ疾病傾向(患者数順)'!$C$11</f>
        <v>1011</v>
      </c>
      <c r="F139" s="232" t="str">
        <f>'高額レセ疾病傾向(患者数順)'!$D$11</f>
        <v>その他の呼吸器系の疾患</v>
      </c>
      <c r="G139" s="232" t="s">
        <v>426</v>
      </c>
      <c r="H139" s="85">
        <v>250</v>
      </c>
      <c r="I139" s="86">
        <v>563416210</v>
      </c>
      <c r="J139" s="87">
        <v>102933670</v>
      </c>
      <c r="K139" s="73">
        <f t="shared" si="31"/>
        <v>666349880</v>
      </c>
      <c r="L139" s="183">
        <f t="shared" si="30"/>
        <v>2665399.52</v>
      </c>
      <c r="M139" s="189">
        <f t="shared" si="32"/>
        <v>1.1439553399835271E-2</v>
      </c>
    </row>
    <row r="140" spans="2:13" ht="29.25" customHeight="1">
      <c r="B140" s="343">
        <v>28</v>
      </c>
      <c r="C140" s="356" t="s">
        <v>38</v>
      </c>
      <c r="D140" s="362">
        <f>Q32</f>
        <v>17300</v>
      </c>
      <c r="E140" s="88" t="str">
        <f>'高額レセ疾病傾向(患者数順)'!$C$7</f>
        <v>1901</v>
      </c>
      <c r="F140" s="230" t="str">
        <f>'高額レセ疾病傾向(患者数順)'!$D$7</f>
        <v>骨折</v>
      </c>
      <c r="G140" s="230" t="s">
        <v>422</v>
      </c>
      <c r="H140" s="138">
        <v>258</v>
      </c>
      <c r="I140" s="139">
        <v>692970600</v>
      </c>
      <c r="J140" s="140">
        <v>94445080</v>
      </c>
      <c r="K140" s="71">
        <f>SUM(I140:J140)</f>
        <v>787415680</v>
      </c>
      <c r="L140" s="181">
        <f t="shared" si="30"/>
        <v>3051998.7596899224</v>
      </c>
      <c r="M140" s="188">
        <f>IFERROR(H140/$Q$32,0)</f>
        <v>1.4913294797687861E-2</v>
      </c>
    </row>
    <row r="141" spans="2:13" ht="29.25" customHeight="1">
      <c r="B141" s="344"/>
      <c r="C141" s="337"/>
      <c r="D141" s="363"/>
      <c r="E141" s="80" t="str">
        <f>'高額レセ疾病傾向(患者数順)'!$C$8</f>
        <v>0903</v>
      </c>
      <c r="F141" s="231" t="str">
        <f>'高額レセ疾病傾向(患者数順)'!$D$8</f>
        <v>その他の心疾患</v>
      </c>
      <c r="G141" s="231" t="s">
        <v>600</v>
      </c>
      <c r="H141" s="81">
        <v>209</v>
      </c>
      <c r="I141" s="82">
        <v>612708120</v>
      </c>
      <c r="J141" s="83">
        <v>115864820</v>
      </c>
      <c r="K141" s="72">
        <f t="shared" si="31"/>
        <v>728572940</v>
      </c>
      <c r="L141" s="182">
        <f t="shared" si="30"/>
        <v>3485994.9282296649</v>
      </c>
      <c r="M141" s="189">
        <f t="shared" ref="M141:M144" si="33">IFERROR(H141/$Q$32,0)</f>
        <v>1.2080924855491329E-2</v>
      </c>
    </row>
    <row r="142" spans="2:13" ht="29.25" customHeight="1">
      <c r="B142" s="344"/>
      <c r="C142" s="337"/>
      <c r="D142" s="363"/>
      <c r="E142" s="80" t="str">
        <f>'高額レセ疾病傾向(患者数順)'!$C$9</f>
        <v>0210</v>
      </c>
      <c r="F142" s="231" t="str">
        <f>'高額レセ疾病傾向(患者数順)'!$D$9</f>
        <v>その他の悪性新生物&lt;腫瘍&gt;</v>
      </c>
      <c r="G142" s="231" t="s">
        <v>557</v>
      </c>
      <c r="H142" s="81">
        <v>155</v>
      </c>
      <c r="I142" s="82">
        <v>353320820</v>
      </c>
      <c r="J142" s="83">
        <v>185226740</v>
      </c>
      <c r="K142" s="72">
        <f t="shared" si="31"/>
        <v>538547560</v>
      </c>
      <c r="L142" s="182">
        <f t="shared" si="30"/>
        <v>3474500.3870967743</v>
      </c>
      <c r="M142" s="189">
        <f t="shared" si="33"/>
        <v>8.959537572254336E-3</v>
      </c>
    </row>
    <row r="143" spans="2:13" ht="29.25" customHeight="1">
      <c r="B143" s="344"/>
      <c r="C143" s="337"/>
      <c r="D143" s="363"/>
      <c r="E143" s="80" t="str">
        <f>'高額レセ疾病傾向(患者数順)'!$C$10</f>
        <v>0906</v>
      </c>
      <c r="F143" s="231" t="str">
        <f>'高額レセ疾病傾向(患者数順)'!$D$10</f>
        <v>脳梗塞</v>
      </c>
      <c r="G143" s="231" t="s">
        <v>601</v>
      </c>
      <c r="H143" s="81">
        <v>151</v>
      </c>
      <c r="I143" s="82">
        <v>468801770</v>
      </c>
      <c r="J143" s="83">
        <v>40088350</v>
      </c>
      <c r="K143" s="72">
        <f t="shared" si="31"/>
        <v>508890120</v>
      </c>
      <c r="L143" s="182">
        <f t="shared" si="30"/>
        <v>3370133.2450331124</v>
      </c>
      <c r="M143" s="189">
        <f t="shared" si="33"/>
        <v>8.7283236994219662E-3</v>
      </c>
    </row>
    <row r="144" spans="2:13" ht="29.25" customHeight="1" thickBot="1">
      <c r="B144" s="345"/>
      <c r="C144" s="339"/>
      <c r="D144" s="364"/>
      <c r="E144" s="84" t="str">
        <f>'高額レセ疾病傾向(患者数順)'!$C$11</f>
        <v>1011</v>
      </c>
      <c r="F144" s="232" t="str">
        <f>'高額レセ疾病傾向(患者数順)'!$D$11</f>
        <v>その他の呼吸器系の疾患</v>
      </c>
      <c r="G144" s="232" t="s">
        <v>431</v>
      </c>
      <c r="H144" s="85">
        <v>98</v>
      </c>
      <c r="I144" s="86">
        <v>218285240</v>
      </c>
      <c r="J144" s="87">
        <v>49824960</v>
      </c>
      <c r="K144" s="73">
        <f t="shared" si="31"/>
        <v>268110200</v>
      </c>
      <c r="L144" s="183">
        <f t="shared" si="30"/>
        <v>2735818.3673469387</v>
      </c>
      <c r="M144" s="189">
        <f t="shared" si="33"/>
        <v>5.6647398843930634E-3</v>
      </c>
    </row>
    <row r="145" spans="2:13" ht="29.25" customHeight="1">
      <c r="B145" s="343">
        <v>29</v>
      </c>
      <c r="C145" s="356" t="s">
        <v>39</v>
      </c>
      <c r="D145" s="362">
        <f>Q33</f>
        <v>14861</v>
      </c>
      <c r="E145" s="88" t="str">
        <f>'高額レセ疾病傾向(患者数順)'!$C$7</f>
        <v>1901</v>
      </c>
      <c r="F145" s="230" t="str">
        <f>'高額レセ疾病傾向(患者数順)'!$D$7</f>
        <v>骨折</v>
      </c>
      <c r="G145" s="230" t="s">
        <v>422</v>
      </c>
      <c r="H145" s="138">
        <v>253</v>
      </c>
      <c r="I145" s="139">
        <v>718877090</v>
      </c>
      <c r="J145" s="140">
        <v>104115220</v>
      </c>
      <c r="K145" s="71">
        <f>SUM(I145:J145)</f>
        <v>822992310</v>
      </c>
      <c r="L145" s="181">
        <f t="shared" si="30"/>
        <v>3252934.0316205532</v>
      </c>
      <c r="M145" s="188">
        <f>IFERROR(H145/$Q$33,0)</f>
        <v>1.7024426350851222E-2</v>
      </c>
    </row>
    <row r="146" spans="2:13" ht="29.25" customHeight="1">
      <c r="B146" s="344"/>
      <c r="C146" s="337"/>
      <c r="D146" s="363"/>
      <c r="E146" s="80" t="str">
        <f>'高額レセ疾病傾向(患者数順)'!$C$8</f>
        <v>0903</v>
      </c>
      <c r="F146" s="231" t="str">
        <f>'高額レセ疾病傾向(患者数順)'!$D$8</f>
        <v>その他の心疾患</v>
      </c>
      <c r="G146" s="231" t="s">
        <v>602</v>
      </c>
      <c r="H146" s="81">
        <v>171</v>
      </c>
      <c r="I146" s="82">
        <v>472129260</v>
      </c>
      <c r="J146" s="83">
        <v>110121680</v>
      </c>
      <c r="K146" s="72">
        <f t="shared" si="31"/>
        <v>582250940</v>
      </c>
      <c r="L146" s="182">
        <f t="shared" si="30"/>
        <v>3404976.2573099416</v>
      </c>
      <c r="M146" s="189">
        <f t="shared" ref="M146:M149" si="34">IFERROR(H146/$Q$33,0)</f>
        <v>1.1506628086938968E-2</v>
      </c>
    </row>
    <row r="147" spans="2:13" ht="29.25" customHeight="1">
      <c r="B147" s="344"/>
      <c r="C147" s="337"/>
      <c r="D147" s="363"/>
      <c r="E147" s="80" t="str">
        <f>'高額レセ疾病傾向(患者数順)'!$C$9</f>
        <v>0210</v>
      </c>
      <c r="F147" s="231" t="str">
        <f>'高額レセ疾病傾向(患者数順)'!$D$9</f>
        <v>その他の悪性新生物&lt;腫瘍&gt;</v>
      </c>
      <c r="G147" s="231" t="s">
        <v>572</v>
      </c>
      <c r="H147" s="81">
        <v>142</v>
      </c>
      <c r="I147" s="82">
        <v>332720820</v>
      </c>
      <c r="J147" s="83">
        <v>218685260</v>
      </c>
      <c r="K147" s="72">
        <f t="shared" si="31"/>
        <v>551406080</v>
      </c>
      <c r="L147" s="182">
        <f t="shared" si="30"/>
        <v>3883141.4084507041</v>
      </c>
      <c r="M147" s="189">
        <f t="shared" si="34"/>
        <v>9.555211627750488E-3</v>
      </c>
    </row>
    <row r="148" spans="2:13" ht="29.25" customHeight="1">
      <c r="B148" s="344"/>
      <c r="C148" s="337"/>
      <c r="D148" s="363"/>
      <c r="E148" s="80" t="str">
        <f>'高額レセ疾病傾向(患者数順)'!$C$10</f>
        <v>0906</v>
      </c>
      <c r="F148" s="231" t="str">
        <f>'高額レセ疾病傾向(患者数順)'!$D$10</f>
        <v>脳梗塞</v>
      </c>
      <c r="G148" s="231" t="s">
        <v>549</v>
      </c>
      <c r="H148" s="81">
        <v>114</v>
      </c>
      <c r="I148" s="82">
        <v>407927680</v>
      </c>
      <c r="J148" s="83">
        <v>36877290</v>
      </c>
      <c r="K148" s="72">
        <f t="shared" si="31"/>
        <v>444804970</v>
      </c>
      <c r="L148" s="182">
        <f t="shared" si="30"/>
        <v>3901797.9824561402</v>
      </c>
      <c r="M148" s="189">
        <f t="shared" si="34"/>
        <v>7.6710853912926452E-3</v>
      </c>
    </row>
    <row r="149" spans="2:13" ht="29.25" customHeight="1" thickBot="1">
      <c r="B149" s="345"/>
      <c r="C149" s="339"/>
      <c r="D149" s="364"/>
      <c r="E149" s="84" t="str">
        <f>'高額レセ疾病傾向(患者数順)'!$C$11</f>
        <v>1011</v>
      </c>
      <c r="F149" s="232" t="str">
        <f>'高額レセ疾病傾向(患者数順)'!$D$11</f>
        <v>その他の呼吸器系の疾患</v>
      </c>
      <c r="G149" s="232" t="s">
        <v>431</v>
      </c>
      <c r="H149" s="85">
        <v>72</v>
      </c>
      <c r="I149" s="86">
        <v>171932100</v>
      </c>
      <c r="J149" s="87">
        <v>32342160</v>
      </c>
      <c r="K149" s="73">
        <f t="shared" si="31"/>
        <v>204274260</v>
      </c>
      <c r="L149" s="183">
        <f t="shared" si="30"/>
        <v>2837142.5</v>
      </c>
      <c r="M149" s="189">
        <f t="shared" si="34"/>
        <v>4.8448960366058811E-3</v>
      </c>
    </row>
    <row r="150" spans="2:13" ht="29.25" customHeight="1">
      <c r="B150" s="343">
        <v>30</v>
      </c>
      <c r="C150" s="356" t="s">
        <v>40</v>
      </c>
      <c r="D150" s="362">
        <f>Q34</f>
        <v>20112</v>
      </c>
      <c r="E150" s="88" t="str">
        <f>'高額レセ疾病傾向(患者数順)'!$C$7</f>
        <v>1901</v>
      </c>
      <c r="F150" s="230" t="str">
        <f>'高額レセ疾病傾向(患者数順)'!$D$7</f>
        <v>骨折</v>
      </c>
      <c r="G150" s="230" t="s">
        <v>422</v>
      </c>
      <c r="H150" s="138">
        <v>341</v>
      </c>
      <c r="I150" s="139">
        <v>954005320</v>
      </c>
      <c r="J150" s="140">
        <v>134709040</v>
      </c>
      <c r="K150" s="71">
        <f>SUM(I150:J150)</f>
        <v>1088714360</v>
      </c>
      <c r="L150" s="181">
        <f t="shared" si="30"/>
        <v>3192710.7331378297</v>
      </c>
      <c r="M150" s="188">
        <f>IFERROR(H150/$Q$34,0)</f>
        <v>1.695505171042164E-2</v>
      </c>
    </row>
    <row r="151" spans="2:13" ht="29.25" customHeight="1">
      <c r="B151" s="344"/>
      <c r="C151" s="337"/>
      <c r="D151" s="363"/>
      <c r="E151" s="80" t="str">
        <f>'高額レセ疾病傾向(患者数順)'!$C$8</f>
        <v>0903</v>
      </c>
      <c r="F151" s="231" t="str">
        <f>'高額レセ疾病傾向(患者数順)'!$D$8</f>
        <v>その他の心疾患</v>
      </c>
      <c r="G151" s="231" t="s">
        <v>603</v>
      </c>
      <c r="H151" s="81">
        <v>250</v>
      </c>
      <c r="I151" s="82">
        <v>742408250</v>
      </c>
      <c r="J151" s="83">
        <v>156747120</v>
      </c>
      <c r="K151" s="72">
        <f t="shared" si="31"/>
        <v>899155370</v>
      </c>
      <c r="L151" s="182">
        <f t="shared" si="30"/>
        <v>3596621.48</v>
      </c>
      <c r="M151" s="189">
        <f t="shared" ref="M151:M154" si="35">IFERROR(H151/$Q$34,0)</f>
        <v>1.2430389817024661E-2</v>
      </c>
    </row>
    <row r="152" spans="2:13" ht="29.25" customHeight="1">
      <c r="B152" s="344"/>
      <c r="C152" s="337"/>
      <c r="D152" s="363"/>
      <c r="E152" s="80" t="str">
        <f>'高額レセ疾病傾向(患者数順)'!$C$9</f>
        <v>0210</v>
      </c>
      <c r="F152" s="231" t="str">
        <f>'高額レセ疾病傾向(患者数順)'!$D$9</f>
        <v>その他の悪性新生物&lt;腫瘍&gt;</v>
      </c>
      <c r="G152" s="231" t="s">
        <v>553</v>
      </c>
      <c r="H152" s="81">
        <v>177</v>
      </c>
      <c r="I152" s="82">
        <v>363574660</v>
      </c>
      <c r="J152" s="83">
        <v>229390520</v>
      </c>
      <c r="K152" s="72">
        <f t="shared" si="31"/>
        <v>592965180</v>
      </c>
      <c r="L152" s="182">
        <f t="shared" si="30"/>
        <v>3350085.7627118644</v>
      </c>
      <c r="M152" s="189">
        <f t="shared" si="35"/>
        <v>8.8007159904534612E-3</v>
      </c>
    </row>
    <row r="153" spans="2:13" ht="29.25" customHeight="1">
      <c r="B153" s="344"/>
      <c r="C153" s="337"/>
      <c r="D153" s="363"/>
      <c r="E153" s="80" t="str">
        <f>'高額レセ疾病傾向(患者数順)'!$C$10</f>
        <v>0906</v>
      </c>
      <c r="F153" s="231" t="str">
        <f>'高額レセ疾病傾向(患者数順)'!$D$10</f>
        <v>脳梗塞</v>
      </c>
      <c r="G153" s="231" t="s">
        <v>429</v>
      </c>
      <c r="H153" s="81">
        <v>182</v>
      </c>
      <c r="I153" s="82">
        <v>678823510</v>
      </c>
      <c r="J153" s="83">
        <v>58260490</v>
      </c>
      <c r="K153" s="72">
        <f t="shared" si="31"/>
        <v>737084000</v>
      </c>
      <c r="L153" s="182">
        <f t="shared" si="30"/>
        <v>4049912.0879120878</v>
      </c>
      <c r="M153" s="189">
        <f t="shared" si="35"/>
        <v>9.0493237867939544E-3</v>
      </c>
    </row>
    <row r="154" spans="2:13" ht="29.25" customHeight="1" thickBot="1">
      <c r="B154" s="345"/>
      <c r="C154" s="339"/>
      <c r="D154" s="364"/>
      <c r="E154" s="84" t="str">
        <f>'高額レセ疾病傾向(患者数順)'!$C$11</f>
        <v>1011</v>
      </c>
      <c r="F154" s="232" t="str">
        <f>'高額レセ疾病傾向(患者数順)'!$D$11</f>
        <v>その他の呼吸器系の疾患</v>
      </c>
      <c r="G154" s="232" t="s">
        <v>545</v>
      </c>
      <c r="H154" s="85">
        <v>169</v>
      </c>
      <c r="I154" s="86">
        <v>384360770</v>
      </c>
      <c r="J154" s="87">
        <v>88380240</v>
      </c>
      <c r="K154" s="73">
        <f t="shared" si="31"/>
        <v>472741010</v>
      </c>
      <c r="L154" s="183">
        <f t="shared" si="30"/>
        <v>2797284.0828402368</v>
      </c>
      <c r="M154" s="190">
        <f t="shared" si="35"/>
        <v>8.4029435163086707E-3</v>
      </c>
    </row>
    <row r="155" spans="2:13" ht="29.25" customHeight="1">
      <c r="B155" s="343">
        <v>31</v>
      </c>
      <c r="C155" s="356" t="s">
        <v>41</v>
      </c>
      <c r="D155" s="362">
        <f>Q35</f>
        <v>25718</v>
      </c>
      <c r="E155" s="88" t="str">
        <f>'高額レセ疾病傾向(患者数順)'!$C$7</f>
        <v>1901</v>
      </c>
      <c r="F155" s="230" t="str">
        <f>'高額レセ疾病傾向(患者数順)'!$D$7</f>
        <v>骨折</v>
      </c>
      <c r="G155" s="230" t="s">
        <v>542</v>
      </c>
      <c r="H155" s="138">
        <v>373</v>
      </c>
      <c r="I155" s="139">
        <v>1060386680</v>
      </c>
      <c r="J155" s="140">
        <v>131168590</v>
      </c>
      <c r="K155" s="71">
        <f>SUM(I155:J155)</f>
        <v>1191555270</v>
      </c>
      <c r="L155" s="181">
        <f t="shared" si="30"/>
        <v>3194518.1501340484</v>
      </c>
      <c r="M155" s="188">
        <f>IFERROR(H155/$Q$35,0)</f>
        <v>1.4503460611245042E-2</v>
      </c>
    </row>
    <row r="156" spans="2:13" ht="29.25" customHeight="1">
      <c r="B156" s="344"/>
      <c r="C156" s="337"/>
      <c r="D156" s="363"/>
      <c r="E156" s="80" t="str">
        <f>'高額レセ疾病傾向(患者数順)'!$C$8</f>
        <v>0903</v>
      </c>
      <c r="F156" s="231" t="str">
        <f>'高額レセ疾病傾向(患者数順)'!$D$8</f>
        <v>その他の心疾患</v>
      </c>
      <c r="G156" s="231" t="s">
        <v>604</v>
      </c>
      <c r="H156" s="81">
        <v>265</v>
      </c>
      <c r="I156" s="82">
        <v>787949720</v>
      </c>
      <c r="J156" s="83">
        <v>170423870</v>
      </c>
      <c r="K156" s="72">
        <f t="shared" si="31"/>
        <v>958373590</v>
      </c>
      <c r="L156" s="182">
        <f t="shared" si="30"/>
        <v>3616504.113207547</v>
      </c>
      <c r="M156" s="189">
        <f t="shared" ref="M156:M159" si="36">IFERROR(H156/$Q$35,0)</f>
        <v>1.0304067190294735E-2</v>
      </c>
    </row>
    <row r="157" spans="2:13" ht="29.25" customHeight="1">
      <c r="B157" s="344"/>
      <c r="C157" s="337"/>
      <c r="D157" s="363"/>
      <c r="E157" s="80" t="str">
        <f>'高額レセ疾病傾向(患者数順)'!$C$9</f>
        <v>0210</v>
      </c>
      <c r="F157" s="231" t="str">
        <f>'高額レセ疾病傾向(患者数順)'!$D$9</f>
        <v>その他の悪性新生物&lt;腫瘍&gt;</v>
      </c>
      <c r="G157" s="231" t="s">
        <v>605</v>
      </c>
      <c r="H157" s="81">
        <v>222</v>
      </c>
      <c r="I157" s="82">
        <v>444620550</v>
      </c>
      <c r="J157" s="83">
        <v>361668540</v>
      </c>
      <c r="K157" s="72">
        <f t="shared" si="31"/>
        <v>806289090</v>
      </c>
      <c r="L157" s="182">
        <f t="shared" si="30"/>
        <v>3631932.8378378376</v>
      </c>
      <c r="M157" s="189">
        <f t="shared" si="36"/>
        <v>8.6320864763978541E-3</v>
      </c>
    </row>
    <row r="158" spans="2:13" ht="29.25" customHeight="1">
      <c r="B158" s="344"/>
      <c r="C158" s="337"/>
      <c r="D158" s="363"/>
      <c r="E158" s="80" t="str">
        <f>'高額レセ疾病傾向(患者数順)'!$C$10</f>
        <v>0906</v>
      </c>
      <c r="F158" s="231" t="str">
        <f>'高額レセ疾病傾向(患者数順)'!$D$10</f>
        <v>脳梗塞</v>
      </c>
      <c r="G158" s="231" t="s">
        <v>430</v>
      </c>
      <c r="H158" s="81">
        <v>191</v>
      </c>
      <c r="I158" s="82">
        <v>650508450</v>
      </c>
      <c r="J158" s="83">
        <v>49103260</v>
      </c>
      <c r="K158" s="72">
        <f t="shared" si="31"/>
        <v>699611710</v>
      </c>
      <c r="L158" s="182">
        <f t="shared" si="30"/>
        <v>3662888.5340314135</v>
      </c>
      <c r="M158" s="189">
        <f t="shared" si="36"/>
        <v>7.4267050314954508E-3</v>
      </c>
    </row>
    <row r="159" spans="2:13" ht="29.25" customHeight="1" thickBot="1">
      <c r="B159" s="345"/>
      <c r="C159" s="339"/>
      <c r="D159" s="364"/>
      <c r="E159" s="84" t="str">
        <f>'高額レセ疾病傾向(患者数順)'!$C$11</f>
        <v>1011</v>
      </c>
      <c r="F159" s="232" t="str">
        <f>'高額レセ疾病傾向(患者数順)'!$D$11</f>
        <v>その他の呼吸器系の疾患</v>
      </c>
      <c r="G159" s="232" t="s">
        <v>584</v>
      </c>
      <c r="H159" s="85">
        <v>176</v>
      </c>
      <c r="I159" s="86">
        <v>444509110</v>
      </c>
      <c r="J159" s="87">
        <v>111769540</v>
      </c>
      <c r="K159" s="73">
        <f t="shared" si="31"/>
        <v>556278650</v>
      </c>
      <c r="L159" s="183">
        <f t="shared" si="30"/>
        <v>3160674.1477272729</v>
      </c>
      <c r="M159" s="189">
        <f t="shared" si="36"/>
        <v>6.8434559452523521E-3</v>
      </c>
    </row>
    <row r="160" spans="2:13" ht="29.25" customHeight="1">
      <c r="B160" s="343">
        <v>32</v>
      </c>
      <c r="C160" s="356" t="s">
        <v>42</v>
      </c>
      <c r="D160" s="362">
        <f>Q36</f>
        <v>22357</v>
      </c>
      <c r="E160" s="88" t="str">
        <f>'高額レセ疾病傾向(患者数順)'!$C$7</f>
        <v>1901</v>
      </c>
      <c r="F160" s="230" t="str">
        <f>'高額レセ疾病傾向(患者数順)'!$D$7</f>
        <v>骨折</v>
      </c>
      <c r="G160" s="230" t="s">
        <v>422</v>
      </c>
      <c r="H160" s="138">
        <v>368</v>
      </c>
      <c r="I160" s="139">
        <v>1039745660</v>
      </c>
      <c r="J160" s="140">
        <v>122313950</v>
      </c>
      <c r="K160" s="71">
        <f>SUM(I160:J160)</f>
        <v>1162059610</v>
      </c>
      <c r="L160" s="181">
        <f t="shared" si="30"/>
        <v>3157770.6793478262</v>
      </c>
      <c r="M160" s="188">
        <f>IFERROR(H160/$Q$36,0)</f>
        <v>1.6460169074562776E-2</v>
      </c>
    </row>
    <row r="161" spans="2:13" ht="29.25" customHeight="1">
      <c r="B161" s="344"/>
      <c r="C161" s="337"/>
      <c r="D161" s="363"/>
      <c r="E161" s="80" t="str">
        <f>'高額レセ疾病傾向(患者数順)'!$C$8</f>
        <v>0903</v>
      </c>
      <c r="F161" s="231" t="str">
        <f>'高額レセ疾病傾向(患者数順)'!$D$8</f>
        <v>その他の心疾患</v>
      </c>
      <c r="G161" s="231" t="s">
        <v>606</v>
      </c>
      <c r="H161" s="81">
        <v>264</v>
      </c>
      <c r="I161" s="82">
        <v>743808610</v>
      </c>
      <c r="J161" s="83">
        <v>150690960</v>
      </c>
      <c r="K161" s="72">
        <f t="shared" si="31"/>
        <v>894499570</v>
      </c>
      <c r="L161" s="182">
        <f t="shared" si="30"/>
        <v>3388255.9469696968</v>
      </c>
      <c r="M161" s="189">
        <f t="shared" ref="M161:M164" si="37">IFERROR(H161/$Q$36,0)</f>
        <v>1.180838216218634E-2</v>
      </c>
    </row>
    <row r="162" spans="2:13" ht="29.25" customHeight="1">
      <c r="B162" s="344"/>
      <c r="C162" s="337"/>
      <c r="D162" s="363"/>
      <c r="E162" s="80" t="str">
        <f>'高額レセ疾病傾向(患者数順)'!$C$9</f>
        <v>0210</v>
      </c>
      <c r="F162" s="231" t="str">
        <f>'高額レセ疾病傾向(患者数順)'!$D$9</f>
        <v>その他の悪性新生物&lt;腫瘍&gt;</v>
      </c>
      <c r="G162" s="231" t="s">
        <v>572</v>
      </c>
      <c r="H162" s="81">
        <v>210</v>
      </c>
      <c r="I162" s="82">
        <v>486119780</v>
      </c>
      <c r="J162" s="83">
        <v>247781520</v>
      </c>
      <c r="K162" s="72">
        <f t="shared" si="31"/>
        <v>733901300</v>
      </c>
      <c r="L162" s="182">
        <f t="shared" si="30"/>
        <v>3494768.0952380951</v>
      </c>
      <c r="M162" s="189">
        <f t="shared" si="37"/>
        <v>9.3930312653754972E-3</v>
      </c>
    </row>
    <row r="163" spans="2:13" ht="29.25" customHeight="1">
      <c r="B163" s="344"/>
      <c r="C163" s="337"/>
      <c r="D163" s="363"/>
      <c r="E163" s="80" t="str">
        <f>'高額レセ疾病傾向(患者数順)'!$C$10</f>
        <v>0906</v>
      </c>
      <c r="F163" s="231" t="str">
        <f>'高額レセ疾病傾向(患者数順)'!$D$10</f>
        <v>脳梗塞</v>
      </c>
      <c r="G163" s="231" t="s">
        <v>429</v>
      </c>
      <c r="H163" s="81">
        <v>174</v>
      </c>
      <c r="I163" s="82">
        <v>580138090</v>
      </c>
      <c r="J163" s="83">
        <v>49645980</v>
      </c>
      <c r="K163" s="72">
        <f t="shared" si="31"/>
        <v>629784070</v>
      </c>
      <c r="L163" s="182">
        <f t="shared" si="30"/>
        <v>3619448.6781609193</v>
      </c>
      <c r="M163" s="189">
        <f t="shared" si="37"/>
        <v>7.7827973341682696E-3</v>
      </c>
    </row>
    <row r="164" spans="2:13" ht="29.25" customHeight="1" thickBot="1">
      <c r="B164" s="345"/>
      <c r="C164" s="339"/>
      <c r="D164" s="364"/>
      <c r="E164" s="84" t="str">
        <f>'高額レセ疾病傾向(患者数順)'!$C$11</f>
        <v>1011</v>
      </c>
      <c r="F164" s="232" t="str">
        <f>'高額レセ疾病傾向(患者数順)'!$D$11</f>
        <v>その他の呼吸器系の疾患</v>
      </c>
      <c r="G164" s="232" t="s">
        <v>426</v>
      </c>
      <c r="H164" s="85">
        <v>172</v>
      </c>
      <c r="I164" s="86">
        <v>409514760</v>
      </c>
      <c r="J164" s="87">
        <v>104089190</v>
      </c>
      <c r="K164" s="73">
        <f t="shared" si="31"/>
        <v>513603950</v>
      </c>
      <c r="L164" s="183">
        <f t="shared" si="30"/>
        <v>2986069.4767441861</v>
      </c>
      <c r="M164" s="189">
        <f t="shared" si="37"/>
        <v>7.6933398935456459E-3</v>
      </c>
    </row>
    <row r="165" spans="2:13" ht="29.25" customHeight="1">
      <c r="B165" s="343">
        <v>33</v>
      </c>
      <c r="C165" s="356" t="s">
        <v>43</v>
      </c>
      <c r="D165" s="362">
        <f>Q37</f>
        <v>6212</v>
      </c>
      <c r="E165" s="88" t="str">
        <f>'高額レセ疾病傾向(患者数順)'!$C$7</f>
        <v>1901</v>
      </c>
      <c r="F165" s="230" t="str">
        <f>'高額レセ疾病傾向(患者数順)'!$D$7</f>
        <v>骨折</v>
      </c>
      <c r="G165" s="230" t="s">
        <v>607</v>
      </c>
      <c r="H165" s="138">
        <v>102</v>
      </c>
      <c r="I165" s="139">
        <v>261903890</v>
      </c>
      <c r="J165" s="140">
        <v>42177820</v>
      </c>
      <c r="K165" s="71">
        <f>SUM(I165:J165)</f>
        <v>304081710</v>
      </c>
      <c r="L165" s="181">
        <f t="shared" si="30"/>
        <v>2981193.2352941176</v>
      </c>
      <c r="M165" s="188">
        <f>IFERROR(H165/$Q$37,0)</f>
        <v>1.6419832582099163E-2</v>
      </c>
    </row>
    <row r="166" spans="2:13" ht="29.25" customHeight="1">
      <c r="B166" s="344"/>
      <c r="C166" s="337"/>
      <c r="D166" s="363"/>
      <c r="E166" s="80" t="str">
        <f>'高額レセ疾病傾向(患者数順)'!$C$8</f>
        <v>0903</v>
      </c>
      <c r="F166" s="231" t="str">
        <f>'高額レセ疾病傾向(患者数順)'!$D$8</f>
        <v>その他の心疾患</v>
      </c>
      <c r="G166" s="231" t="s">
        <v>434</v>
      </c>
      <c r="H166" s="81">
        <v>76</v>
      </c>
      <c r="I166" s="82">
        <v>244999270</v>
      </c>
      <c r="J166" s="83">
        <v>48029620</v>
      </c>
      <c r="K166" s="72">
        <f t="shared" si="31"/>
        <v>293028890</v>
      </c>
      <c r="L166" s="182">
        <f t="shared" si="30"/>
        <v>3855643.289473684</v>
      </c>
      <c r="M166" s="189">
        <f t="shared" ref="M166:M169" si="38">IFERROR(H166/$Q$37,0)</f>
        <v>1.2234385061171926E-2</v>
      </c>
    </row>
    <row r="167" spans="2:13" ht="29.25" customHeight="1">
      <c r="B167" s="344"/>
      <c r="C167" s="337"/>
      <c r="D167" s="363"/>
      <c r="E167" s="80" t="str">
        <f>'高額レセ疾病傾向(患者数順)'!$C$9</f>
        <v>0210</v>
      </c>
      <c r="F167" s="231" t="str">
        <f>'高額レセ疾病傾向(患者数順)'!$D$9</f>
        <v>その他の悪性新生物&lt;腫瘍&gt;</v>
      </c>
      <c r="G167" s="231" t="s">
        <v>539</v>
      </c>
      <c r="H167" s="81">
        <v>54</v>
      </c>
      <c r="I167" s="82">
        <v>112597580</v>
      </c>
      <c r="J167" s="83">
        <v>76475800</v>
      </c>
      <c r="K167" s="72">
        <f t="shared" si="31"/>
        <v>189073380</v>
      </c>
      <c r="L167" s="182">
        <f t="shared" si="30"/>
        <v>3501358.888888889</v>
      </c>
      <c r="M167" s="189">
        <f t="shared" si="38"/>
        <v>8.6928525434642624E-3</v>
      </c>
    </row>
    <row r="168" spans="2:13" ht="29.25" customHeight="1">
      <c r="B168" s="344"/>
      <c r="C168" s="337"/>
      <c r="D168" s="363"/>
      <c r="E168" s="80" t="str">
        <f>'高額レセ疾病傾向(患者数順)'!$C$10</f>
        <v>0906</v>
      </c>
      <c r="F168" s="231" t="str">
        <f>'高額レセ疾病傾向(患者数順)'!$D$10</f>
        <v>脳梗塞</v>
      </c>
      <c r="G168" s="231" t="s">
        <v>573</v>
      </c>
      <c r="H168" s="81">
        <v>52</v>
      </c>
      <c r="I168" s="82">
        <v>176559960</v>
      </c>
      <c r="J168" s="83">
        <v>13638280</v>
      </c>
      <c r="K168" s="72">
        <f t="shared" si="31"/>
        <v>190198240</v>
      </c>
      <c r="L168" s="182">
        <f t="shared" si="30"/>
        <v>3657658.4615384615</v>
      </c>
      <c r="M168" s="189">
        <f t="shared" si="38"/>
        <v>8.3708950418544745E-3</v>
      </c>
    </row>
    <row r="169" spans="2:13" ht="29.25" customHeight="1" thickBot="1">
      <c r="B169" s="345"/>
      <c r="C169" s="339"/>
      <c r="D169" s="364"/>
      <c r="E169" s="84" t="str">
        <f>'高額レセ疾病傾向(患者数順)'!$C$11</f>
        <v>1011</v>
      </c>
      <c r="F169" s="232" t="str">
        <f>'高額レセ疾病傾向(患者数順)'!$D$11</f>
        <v>その他の呼吸器系の疾患</v>
      </c>
      <c r="G169" s="232" t="s">
        <v>433</v>
      </c>
      <c r="H169" s="85">
        <v>29</v>
      </c>
      <c r="I169" s="86">
        <v>53702350</v>
      </c>
      <c r="J169" s="87">
        <v>14983830</v>
      </c>
      <c r="K169" s="73">
        <f t="shared" si="31"/>
        <v>68686180</v>
      </c>
      <c r="L169" s="183">
        <f t="shared" si="30"/>
        <v>2368488.9655172415</v>
      </c>
      <c r="M169" s="190">
        <f t="shared" si="38"/>
        <v>4.6683837733419191E-3</v>
      </c>
    </row>
    <row r="170" spans="2:13" ht="29.25" customHeight="1">
      <c r="B170" s="343">
        <v>34</v>
      </c>
      <c r="C170" s="356" t="s">
        <v>45</v>
      </c>
      <c r="D170" s="362">
        <f>Q38</f>
        <v>28882</v>
      </c>
      <c r="E170" s="88" t="str">
        <f>'高額レセ疾病傾向(患者数順)'!$C$7</f>
        <v>1901</v>
      </c>
      <c r="F170" s="230" t="str">
        <f>'高額レセ疾病傾向(患者数順)'!$D$7</f>
        <v>骨折</v>
      </c>
      <c r="G170" s="230" t="s">
        <v>422</v>
      </c>
      <c r="H170" s="138">
        <v>511</v>
      </c>
      <c r="I170" s="139">
        <v>1480623230</v>
      </c>
      <c r="J170" s="140">
        <v>188826010</v>
      </c>
      <c r="K170" s="71">
        <f>SUM(I170:J170)</f>
        <v>1669449240</v>
      </c>
      <c r="L170" s="181">
        <f t="shared" si="30"/>
        <v>3267023.953033268</v>
      </c>
      <c r="M170" s="188">
        <f>IFERROR(H170/$Q$38,0)</f>
        <v>1.769268056228793E-2</v>
      </c>
    </row>
    <row r="171" spans="2:13" ht="29.25" customHeight="1">
      <c r="B171" s="344"/>
      <c r="C171" s="337"/>
      <c r="D171" s="363"/>
      <c r="E171" s="80" t="str">
        <f>'高額レセ疾病傾向(患者数順)'!$C$8</f>
        <v>0903</v>
      </c>
      <c r="F171" s="231" t="str">
        <f>'高額レセ疾病傾向(患者数順)'!$D$8</f>
        <v>その他の心疾患</v>
      </c>
      <c r="G171" s="231" t="s">
        <v>423</v>
      </c>
      <c r="H171" s="81">
        <v>323</v>
      </c>
      <c r="I171" s="82">
        <v>952582330</v>
      </c>
      <c r="J171" s="83">
        <v>201376960</v>
      </c>
      <c r="K171" s="72">
        <f t="shared" si="31"/>
        <v>1153959290</v>
      </c>
      <c r="L171" s="182">
        <f t="shared" si="30"/>
        <v>3572629.3808049536</v>
      </c>
      <c r="M171" s="189">
        <f t="shared" ref="M171:M174" si="39">IFERROR(H171/$Q$38,0)</f>
        <v>1.1183436050135033E-2</v>
      </c>
    </row>
    <row r="172" spans="2:13" ht="29.25" customHeight="1">
      <c r="B172" s="344"/>
      <c r="C172" s="337"/>
      <c r="D172" s="363"/>
      <c r="E172" s="80" t="str">
        <f>'高額レセ疾病傾向(患者数順)'!$C$9</f>
        <v>0210</v>
      </c>
      <c r="F172" s="231" t="str">
        <f>'高額レセ疾病傾向(患者数順)'!$D$9</f>
        <v>その他の悪性新生物&lt;腫瘍&gt;</v>
      </c>
      <c r="G172" s="231" t="s">
        <v>574</v>
      </c>
      <c r="H172" s="81">
        <v>220</v>
      </c>
      <c r="I172" s="82">
        <v>457637450</v>
      </c>
      <c r="J172" s="83">
        <v>270690330</v>
      </c>
      <c r="K172" s="72">
        <f t="shared" si="31"/>
        <v>728327780</v>
      </c>
      <c r="L172" s="182">
        <f t="shared" si="30"/>
        <v>3310580.8181818184</v>
      </c>
      <c r="M172" s="189">
        <f t="shared" si="39"/>
        <v>7.6172010248597745E-3</v>
      </c>
    </row>
    <row r="173" spans="2:13" ht="29.25" customHeight="1">
      <c r="B173" s="344"/>
      <c r="C173" s="337"/>
      <c r="D173" s="363"/>
      <c r="E173" s="80" t="str">
        <f>'高額レセ疾病傾向(患者数順)'!$C$10</f>
        <v>0906</v>
      </c>
      <c r="F173" s="231" t="str">
        <f>'高額レセ疾病傾向(患者数順)'!$D$10</f>
        <v>脳梗塞</v>
      </c>
      <c r="G173" s="231" t="s">
        <v>608</v>
      </c>
      <c r="H173" s="81">
        <v>297</v>
      </c>
      <c r="I173" s="82">
        <v>1298213560</v>
      </c>
      <c r="J173" s="83">
        <v>72792110</v>
      </c>
      <c r="K173" s="72">
        <f t="shared" si="31"/>
        <v>1371005670</v>
      </c>
      <c r="L173" s="182">
        <f t="shared" si="30"/>
        <v>4616180.7070707073</v>
      </c>
      <c r="M173" s="189">
        <f t="shared" si="39"/>
        <v>1.0283221383560696E-2</v>
      </c>
    </row>
    <row r="174" spans="2:13" ht="29.25" customHeight="1" thickBot="1">
      <c r="B174" s="345"/>
      <c r="C174" s="339"/>
      <c r="D174" s="364"/>
      <c r="E174" s="84" t="str">
        <f>'高額レセ疾病傾向(患者数順)'!$C$11</f>
        <v>1011</v>
      </c>
      <c r="F174" s="232" t="str">
        <f>'高額レセ疾病傾向(患者数順)'!$D$11</f>
        <v>その他の呼吸器系の疾患</v>
      </c>
      <c r="G174" s="232" t="s">
        <v>426</v>
      </c>
      <c r="H174" s="85">
        <v>156</v>
      </c>
      <c r="I174" s="86">
        <v>370565280</v>
      </c>
      <c r="J174" s="87">
        <v>92788110</v>
      </c>
      <c r="K174" s="73">
        <f t="shared" si="31"/>
        <v>463353390</v>
      </c>
      <c r="L174" s="183">
        <f t="shared" si="30"/>
        <v>2970214.0384615385</v>
      </c>
      <c r="M174" s="189">
        <f t="shared" si="39"/>
        <v>5.4012879994460219E-3</v>
      </c>
    </row>
    <row r="175" spans="2:13" ht="29.25" customHeight="1">
      <c r="B175" s="343">
        <v>35</v>
      </c>
      <c r="C175" s="356" t="s">
        <v>2</v>
      </c>
      <c r="D175" s="362">
        <f>Q39</f>
        <v>57844</v>
      </c>
      <c r="E175" s="88" t="str">
        <f>'高額レセ疾病傾向(患者数順)'!$C$7</f>
        <v>1901</v>
      </c>
      <c r="F175" s="230" t="str">
        <f>'高額レセ疾病傾向(患者数順)'!$D$7</f>
        <v>骨折</v>
      </c>
      <c r="G175" s="230" t="s">
        <v>422</v>
      </c>
      <c r="H175" s="138">
        <v>862</v>
      </c>
      <c r="I175" s="139">
        <v>2265520810</v>
      </c>
      <c r="J175" s="140">
        <v>355032840</v>
      </c>
      <c r="K175" s="71">
        <f>SUM(I175:J175)</f>
        <v>2620553650</v>
      </c>
      <c r="L175" s="181">
        <f t="shared" si="30"/>
        <v>3040085.4408352668</v>
      </c>
      <c r="M175" s="188">
        <f>IFERROR(H175/$Q$39,0)</f>
        <v>1.4902150611990872E-2</v>
      </c>
    </row>
    <row r="176" spans="2:13" ht="29.25" customHeight="1">
      <c r="B176" s="344"/>
      <c r="C176" s="337"/>
      <c r="D176" s="363"/>
      <c r="E176" s="80" t="str">
        <f>'高額レセ疾病傾向(患者数順)'!$C$8</f>
        <v>0903</v>
      </c>
      <c r="F176" s="231" t="str">
        <f>'高額レセ疾病傾向(患者数順)'!$D$8</f>
        <v>その他の心疾患</v>
      </c>
      <c r="G176" s="231" t="s">
        <v>434</v>
      </c>
      <c r="H176" s="81">
        <v>575</v>
      </c>
      <c r="I176" s="82">
        <v>1526248170</v>
      </c>
      <c r="J176" s="83">
        <v>340329540</v>
      </c>
      <c r="K176" s="72">
        <f t="shared" si="31"/>
        <v>1866577710</v>
      </c>
      <c r="L176" s="182">
        <f t="shared" si="30"/>
        <v>3246222.104347826</v>
      </c>
      <c r="M176" s="189">
        <f t="shared" ref="M176:M179" si="40">IFERROR(H176/$Q$39,0)</f>
        <v>9.9405297005739583E-3</v>
      </c>
    </row>
    <row r="177" spans="2:13" ht="29.25" customHeight="1">
      <c r="B177" s="344"/>
      <c r="C177" s="337"/>
      <c r="D177" s="363"/>
      <c r="E177" s="80" t="str">
        <f>'高額レセ疾病傾向(患者数順)'!$C$9</f>
        <v>0210</v>
      </c>
      <c r="F177" s="231" t="str">
        <f>'高額レセ疾病傾向(患者数順)'!$D$9</f>
        <v>その他の悪性新生物&lt;腫瘍&gt;</v>
      </c>
      <c r="G177" s="231" t="s">
        <v>424</v>
      </c>
      <c r="H177" s="81">
        <v>553</v>
      </c>
      <c r="I177" s="82">
        <v>1180335570</v>
      </c>
      <c r="J177" s="83">
        <v>830249590</v>
      </c>
      <c r="K177" s="72">
        <f t="shared" si="31"/>
        <v>2010585160</v>
      </c>
      <c r="L177" s="182">
        <f t="shared" si="30"/>
        <v>3635777.8661844484</v>
      </c>
      <c r="M177" s="189">
        <f t="shared" si="40"/>
        <v>9.5601963902911275E-3</v>
      </c>
    </row>
    <row r="178" spans="2:13" ht="29.25" customHeight="1">
      <c r="B178" s="344"/>
      <c r="C178" s="337"/>
      <c r="D178" s="363"/>
      <c r="E178" s="80" t="str">
        <f>'高額レセ疾病傾向(患者数順)'!$C$10</f>
        <v>0906</v>
      </c>
      <c r="F178" s="231" t="str">
        <f>'高額レセ疾病傾向(患者数順)'!$D$10</f>
        <v>脳梗塞</v>
      </c>
      <c r="G178" s="231" t="s">
        <v>609</v>
      </c>
      <c r="H178" s="81">
        <v>478</v>
      </c>
      <c r="I178" s="82">
        <v>1845455340</v>
      </c>
      <c r="J178" s="83">
        <v>154932650</v>
      </c>
      <c r="K178" s="72">
        <f t="shared" si="31"/>
        <v>2000387990</v>
      </c>
      <c r="L178" s="182">
        <f t="shared" si="30"/>
        <v>4184912.1129707112</v>
      </c>
      <c r="M178" s="189">
        <f t="shared" si="40"/>
        <v>8.2636055597814818E-3</v>
      </c>
    </row>
    <row r="179" spans="2:13" ht="29.25" customHeight="1" thickBot="1">
      <c r="B179" s="345"/>
      <c r="C179" s="339"/>
      <c r="D179" s="364"/>
      <c r="E179" s="84" t="str">
        <f>'高額レセ疾病傾向(患者数順)'!$C$11</f>
        <v>1011</v>
      </c>
      <c r="F179" s="232" t="str">
        <f>'高額レセ疾病傾向(患者数順)'!$D$11</f>
        <v>その他の呼吸器系の疾患</v>
      </c>
      <c r="G179" s="232" t="s">
        <v>555</v>
      </c>
      <c r="H179" s="85">
        <v>442</v>
      </c>
      <c r="I179" s="86">
        <v>1151797350</v>
      </c>
      <c r="J179" s="87">
        <v>187305540</v>
      </c>
      <c r="K179" s="73">
        <f t="shared" si="31"/>
        <v>1339102890</v>
      </c>
      <c r="L179" s="183">
        <f t="shared" si="30"/>
        <v>3029644.5475113122</v>
      </c>
      <c r="M179" s="189">
        <f t="shared" si="40"/>
        <v>7.6412419611368507E-3</v>
      </c>
    </row>
    <row r="180" spans="2:13" ht="29.25" customHeight="1">
      <c r="B180" s="343">
        <v>36</v>
      </c>
      <c r="C180" s="356" t="s">
        <v>3</v>
      </c>
      <c r="D180" s="362">
        <f>Q40</f>
        <v>16052</v>
      </c>
      <c r="E180" s="88" t="str">
        <f>'高額レセ疾病傾向(患者数順)'!$C$7</f>
        <v>1901</v>
      </c>
      <c r="F180" s="230" t="str">
        <f>'高額レセ疾病傾向(患者数順)'!$D$7</f>
        <v>骨折</v>
      </c>
      <c r="G180" s="230" t="s">
        <v>422</v>
      </c>
      <c r="H180" s="138">
        <v>279</v>
      </c>
      <c r="I180" s="139">
        <v>771004430</v>
      </c>
      <c r="J180" s="140">
        <v>108598210</v>
      </c>
      <c r="K180" s="71">
        <f>SUM(I180:J180)</f>
        <v>879602640</v>
      </c>
      <c r="L180" s="181">
        <f t="shared" si="30"/>
        <v>3152697.634408602</v>
      </c>
      <c r="M180" s="188">
        <f>IFERROR(H180/$Q$40,0)</f>
        <v>1.7381011711936206E-2</v>
      </c>
    </row>
    <row r="181" spans="2:13" ht="29.25" customHeight="1">
      <c r="B181" s="344"/>
      <c r="C181" s="337"/>
      <c r="D181" s="363"/>
      <c r="E181" s="80" t="str">
        <f>'高額レセ疾病傾向(患者数順)'!$C$8</f>
        <v>0903</v>
      </c>
      <c r="F181" s="231" t="str">
        <f>'高額レセ疾病傾向(患者数順)'!$D$8</f>
        <v>その他の心疾患</v>
      </c>
      <c r="G181" s="231" t="s">
        <v>432</v>
      </c>
      <c r="H181" s="81">
        <v>166</v>
      </c>
      <c r="I181" s="82">
        <v>469987320</v>
      </c>
      <c r="J181" s="83">
        <v>85881710</v>
      </c>
      <c r="K181" s="72">
        <f t="shared" si="31"/>
        <v>555869030</v>
      </c>
      <c r="L181" s="182">
        <f t="shared" si="30"/>
        <v>3348608.6144578313</v>
      </c>
      <c r="M181" s="189">
        <f t="shared" ref="M181:M184" si="41">IFERROR(H181/$Q$40,0)</f>
        <v>1.0341390480936954E-2</v>
      </c>
    </row>
    <row r="182" spans="2:13" ht="29.25" customHeight="1">
      <c r="B182" s="344"/>
      <c r="C182" s="337"/>
      <c r="D182" s="363"/>
      <c r="E182" s="80" t="str">
        <f>'高額レセ疾病傾向(患者数順)'!$C$9</f>
        <v>0210</v>
      </c>
      <c r="F182" s="231" t="str">
        <f>'高額レセ疾病傾向(患者数順)'!$D$9</f>
        <v>その他の悪性新生物&lt;腫瘍&gt;</v>
      </c>
      <c r="G182" s="231" t="s">
        <v>428</v>
      </c>
      <c r="H182" s="81">
        <v>151</v>
      </c>
      <c r="I182" s="82">
        <v>368276430</v>
      </c>
      <c r="J182" s="83">
        <v>237574280</v>
      </c>
      <c r="K182" s="72">
        <f t="shared" si="31"/>
        <v>605850710</v>
      </c>
      <c r="L182" s="182">
        <f t="shared" si="30"/>
        <v>4012256.3576158942</v>
      </c>
      <c r="M182" s="189">
        <f t="shared" si="41"/>
        <v>9.4069274856715679E-3</v>
      </c>
    </row>
    <row r="183" spans="2:13" ht="29.25" customHeight="1">
      <c r="B183" s="344"/>
      <c r="C183" s="337"/>
      <c r="D183" s="363"/>
      <c r="E183" s="80" t="str">
        <f>'高額レセ疾病傾向(患者数順)'!$C$10</f>
        <v>0906</v>
      </c>
      <c r="F183" s="231" t="str">
        <f>'高額レセ疾病傾向(患者数順)'!$D$10</f>
        <v>脳梗塞</v>
      </c>
      <c r="G183" s="231" t="s">
        <v>610</v>
      </c>
      <c r="H183" s="81">
        <v>118</v>
      </c>
      <c r="I183" s="82">
        <v>464895360</v>
      </c>
      <c r="J183" s="83">
        <v>35201510</v>
      </c>
      <c r="K183" s="72">
        <f t="shared" si="31"/>
        <v>500096870</v>
      </c>
      <c r="L183" s="182">
        <f t="shared" si="30"/>
        <v>4238109.0677966103</v>
      </c>
      <c r="M183" s="189">
        <f t="shared" si="41"/>
        <v>7.3511088960877147E-3</v>
      </c>
    </row>
    <row r="184" spans="2:13" ht="29.25" customHeight="1" thickBot="1">
      <c r="B184" s="345"/>
      <c r="C184" s="339"/>
      <c r="D184" s="364"/>
      <c r="E184" s="84" t="str">
        <f>'高額レセ疾病傾向(患者数順)'!$C$11</f>
        <v>1011</v>
      </c>
      <c r="F184" s="232" t="str">
        <f>'高額レセ疾病傾向(患者数順)'!$D$11</f>
        <v>その他の呼吸器系の疾患</v>
      </c>
      <c r="G184" s="232" t="s">
        <v>598</v>
      </c>
      <c r="H184" s="85">
        <v>130</v>
      </c>
      <c r="I184" s="86">
        <v>294803840</v>
      </c>
      <c r="J184" s="87">
        <v>54338040</v>
      </c>
      <c r="K184" s="73">
        <f t="shared" si="31"/>
        <v>349141880</v>
      </c>
      <c r="L184" s="183">
        <f t="shared" si="30"/>
        <v>2685706.769230769</v>
      </c>
      <c r="M184" s="190">
        <f t="shared" si="41"/>
        <v>8.0986792923000255E-3</v>
      </c>
    </row>
    <row r="185" spans="2:13" ht="29.25" customHeight="1">
      <c r="B185" s="343">
        <v>37</v>
      </c>
      <c r="C185" s="356" t="s">
        <v>4</v>
      </c>
      <c r="D185" s="362">
        <f>Q41</f>
        <v>48477</v>
      </c>
      <c r="E185" s="88" t="str">
        <f>'高額レセ疾病傾向(患者数順)'!$C$7</f>
        <v>1901</v>
      </c>
      <c r="F185" s="230" t="str">
        <f>'高額レセ疾病傾向(患者数順)'!$D$7</f>
        <v>骨折</v>
      </c>
      <c r="G185" s="230" t="s">
        <v>422</v>
      </c>
      <c r="H185" s="138">
        <v>821</v>
      </c>
      <c r="I185" s="139">
        <v>2328840970</v>
      </c>
      <c r="J185" s="140">
        <v>332876120</v>
      </c>
      <c r="K185" s="71">
        <f>SUM(I185:J185)</f>
        <v>2661717090</v>
      </c>
      <c r="L185" s="181">
        <f t="shared" si="30"/>
        <v>3242042.7405602923</v>
      </c>
      <c r="M185" s="188">
        <f>IFERROR(H185/$Q$41,0)</f>
        <v>1.6935866493388619E-2</v>
      </c>
    </row>
    <row r="186" spans="2:13" ht="29.25" customHeight="1">
      <c r="B186" s="344"/>
      <c r="C186" s="337"/>
      <c r="D186" s="363"/>
      <c r="E186" s="80" t="str">
        <f>'高額レセ疾病傾向(患者数順)'!$C$8</f>
        <v>0903</v>
      </c>
      <c r="F186" s="231" t="str">
        <f>'高額レセ疾病傾向(患者数順)'!$D$8</f>
        <v>その他の心疾患</v>
      </c>
      <c r="G186" s="231" t="s">
        <v>423</v>
      </c>
      <c r="H186" s="81">
        <v>608</v>
      </c>
      <c r="I186" s="82">
        <v>1655066200</v>
      </c>
      <c r="J186" s="83">
        <v>363216520</v>
      </c>
      <c r="K186" s="72">
        <f t="shared" si="31"/>
        <v>2018282720</v>
      </c>
      <c r="L186" s="182">
        <f t="shared" si="30"/>
        <v>3319543.9473684211</v>
      </c>
      <c r="M186" s="189">
        <f t="shared" ref="M186:M189" si="42">IFERROR(H186/$Q$41,0)</f>
        <v>1.2542030241145285E-2</v>
      </c>
    </row>
    <row r="187" spans="2:13" ht="29.25" customHeight="1">
      <c r="B187" s="344"/>
      <c r="C187" s="337"/>
      <c r="D187" s="363"/>
      <c r="E187" s="80" t="str">
        <f>'高額レセ疾病傾向(患者数順)'!$C$9</f>
        <v>0210</v>
      </c>
      <c r="F187" s="231" t="str">
        <f>'高額レセ疾病傾向(患者数順)'!$D$9</f>
        <v>その他の悪性新生物&lt;腫瘍&gt;</v>
      </c>
      <c r="G187" s="231" t="s">
        <v>424</v>
      </c>
      <c r="H187" s="81">
        <v>478</v>
      </c>
      <c r="I187" s="82">
        <v>1048009990</v>
      </c>
      <c r="J187" s="83">
        <v>639967350</v>
      </c>
      <c r="K187" s="72">
        <f t="shared" si="31"/>
        <v>1687977340</v>
      </c>
      <c r="L187" s="182">
        <f t="shared" si="30"/>
        <v>3531333.3472803347</v>
      </c>
      <c r="M187" s="189">
        <f t="shared" si="42"/>
        <v>9.8603461435319839E-3</v>
      </c>
    </row>
    <row r="188" spans="2:13" ht="29.25" customHeight="1">
      <c r="B188" s="344"/>
      <c r="C188" s="337"/>
      <c r="D188" s="363"/>
      <c r="E188" s="80" t="str">
        <f>'高額レセ疾病傾向(患者数順)'!$C$10</f>
        <v>0906</v>
      </c>
      <c r="F188" s="231" t="str">
        <f>'高額レセ疾病傾向(患者数順)'!$D$10</f>
        <v>脳梗塞</v>
      </c>
      <c r="G188" s="231" t="s">
        <v>425</v>
      </c>
      <c r="H188" s="81">
        <v>353</v>
      </c>
      <c r="I188" s="82">
        <v>1157466880</v>
      </c>
      <c r="J188" s="83">
        <v>119841430</v>
      </c>
      <c r="K188" s="72">
        <f t="shared" si="31"/>
        <v>1277308310</v>
      </c>
      <c r="L188" s="182">
        <f t="shared" si="30"/>
        <v>3618437.1388101983</v>
      </c>
      <c r="M188" s="189">
        <f t="shared" si="42"/>
        <v>7.2818037419807328E-3</v>
      </c>
    </row>
    <row r="189" spans="2:13" ht="29.25" customHeight="1" thickBot="1">
      <c r="B189" s="345"/>
      <c r="C189" s="339"/>
      <c r="D189" s="364"/>
      <c r="E189" s="84" t="str">
        <f>'高額レセ疾病傾向(患者数順)'!$C$11</f>
        <v>1011</v>
      </c>
      <c r="F189" s="232" t="str">
        <f>'高額レセ疾病傾向(患者数順)'!$D$11</f>
        <v>その他の呼吸器系の疾患</v>
      </c>
      <c r="G189" s="232" t="s">
        <v>426</v>
      </c>
      <c r="H189" s="85">
        <v>421</v>
      </c>
      <c r="I189" s="86">
        <v>1041502800</v>
      </c>
      <c r="J189" s="87">
        <v>189408030</v>
      </c>
      <c r="K189" s="73">
        <f t="shared" si="31"/>
        <v>1230910830</v>
      </c>
      <c r="L189" s="183">
        <f t="shared" si="30"/>
        <v>2923778.6935866983</v>
      </c>
      <c r="M189" s="189">
        <f t="shared" si="42"/>
        <v>8.684530808424613E-3</v>
      </c>
    </row>
    <row r="190" spans="2:13" ht="29.25" customHeight="1">
      <c r="B190" s="343">
        <v>38</v>
      </c>
      <c r="C190" s="356" t="s">
        <v>46</v>
      </c>
      <c r="D190" s="362">
        <f>Q42</f>
        <v>10298</v>
      </c>
      <c r="E190" s="88" t="str">
        <f>'高額レセ疾病傾向(患者数順)'!$C$7</f>
        <v>1901</v>
      </c>
      <c r="F190" s="230" t="str">
        <f>'高額レセ疾病傾向(患者数順)'!$D$7</f>
        <v>骨折</v>
      </c>
      <c r="G190" s="230" t="s">
        <v>542</v>
      </c>
      <c r="H190" s="138">
        <v>213</v>
      </c>
      <c r="I190" s="139">
        <v>561757350</v>
      </c>
      <c r="J190" s="140">
        <v>89757240</v>
      </c>
      <c r="K190" s="71">
        <f>SUM(I190:J190)</f>
        <v>651514590</v>
      </c>
      <c r="L190" s="181">
        <f t="shared" si="30"/>
        <v>3058753.9436619719</v>
      </c>
      <c r="M190" s="188">
        <f>IFERROR(H190/$Q$42,0)</f>
        <v>2.0683627888910469E-2</v>
      </c>
    </row>
    <row r="191" spans="2:13" ht="29.25" customHeight="1">
      <c r="B191" s="344"/>
      <c r="C191" s="337"/>
      <c r="D191" s="363"/>
      <c r="E191" s="80" t="str">
        <f>'高額レセ疾病傾向(患者数順)'!$C$8</f>
        <v>0903</v>
      </c>
      <c r="F191" s="231" t="str">
        <f>'高額レセ疾病傾向(患者数順)'!$D$8</f>
        <v>その他の心疾患</v>
      </c>
      <c r="G191" s="231" t="s">
        <v>432</v>
      </c>
      <c r="H191" s="81">
        <v>140</v>
      </c>
      <c r="I191" s="82">
        <v>403146250</v>
      </c>
      <c r="J191" s="83">
        <v>81663190</v>
      </c>
      <c r="K191" s="72">
        <f t="shared" si="31"/>
        <v>484809440</v>
      </c>
      <c r="L191" s="182">
        <f t="shared" si="30"/>
        <v>3462924.5714285714</v>
      </c>
      <c r="M191" s="189">
        <f t="shared" ref="M191:M194" si="43">IFERROR(H191/$Q$42,0)</f>
        <v>1.3594872790833171E-2</v>
      </c>
    </row>
    <row r="192" spans="2:13" ht="29.25" customHeight="1">
      <c r="B192" s="344"/>
      <c r="C192" s="337"/>
      <c r="D192" s="363"/>
      <c r="E192" s="80" t="str">
        <f>'高額レセ疾病傾向(患者数順)'!$C$9</f>
        <v>0210</v>
      </c>
      <c r="F192" s="231" t="str">
        <f>'高額レセ疾病傾向(患者数順)'!$D$9</f>
        <v>その他の悪性新生物&lt;腫瘍&gt;</v>
      </c>
      <c r="G192" s="231" t="s">
        <v>611</v>
      </c>
      <c r="H192" s="81">
        <v>91</v>
      </c>
      <c r="I192" s="82">
        <v>180283860</v>
      </c>
      <c r="J192" s="83">
        <v>148720640</v>
      </c>
      <c r="K192" s="72">
        <f t="shared" si="31"/>
        <v>329004500</v>
      </c>
      <c r="L192" s="182">
        <f t="shared" si="30"/>
        <v>3615434.0659340657</v>
      </c>
      <c r="M192" s="189">
        <f t="shared" si="43"/>
        <v>8.8366673140415613E-3</v>
      </c>
    </row>
    <row r="193" spans="2:13" ht="29.25" customHeight="1">
      <c r="B193" s="344"/>
      <c r="C193" s="337"/>
      <c r="D193" s="363"/>
      <c r="E193" s="80" t="str">
        <f>'高額レセ疾病傾向(患者数順)'!$C$10</f>
        <v>0906</v>
      </c>
      <c r="F193" s="231" t="str">
        <f>'高額レセ疾病傾向(患者数順)'!$D$10</f>
        <v>脳梗塞</v>
      </c>
      <c r="G193" s="231" t="s">
        <v>601</v>
      </c>
      <c r="H193" s="81">
        <v>80</v>
      </c>
      <c r="I193" s="82">
        <v>284388980</v>
      </c>
      <c r="J193" s="83">
        <v>20212030</v>
      </c>
      <c r="K193" s="72">
        <f t="shared" si="31"/>
        <v>304601010</v>
      </c>
      <c r="L193" s="182">
        <f t="shared" si="30"/>
        <v>3807512.625</v>
      </c>
      <c r="M193" s="189">
        <f t="shared" si="43"/>
        <v>7.768498737618955E-3</v>
      </c>
    </row>
    <row r="194" spans="2:13" ht="29.25" customHeight="1" thickBot="1">
      <c r="B194" s="345"/>
      <c r="C194" s="339"/>
      <c r="D194" s="364"/>
      <c r="E194" s="84" t="str">
        <f>'高額レセ疾病傾向(患者数順)'!$C$11</f>
        <v>1011</v>
      </c>
      <c r="F194" s="232" t="str">
        <f>'高額レセ疾病傾向(患者数順)'!$D$11</f>
        <v>その他の呼吸器系の疾患</v>
      </c>
      <c r="G194" s="232" t="s">
        <v>431</v>
      </c>
      <c r="H194" s="85">
        <v>98</v>
      </c>
      <c r="I194" s="86">
        <v>209654580</v>
      </c>
      <c r="J194" s="87">
        <v>49640090</v>
      </c>
      <c r="K194" s="73">
        <f t="shared" si="31"/>
        <v>259294670</v>
      </c>
      <c r="L194" s="183">
        <f t="shared" si="30"/>
        <v>2645863.9795918367</v>
      </c>
      <c r="M194" s="189">
        <f t="shared" si="43"/>
        <v>9.5164109535832205E-3</v>
      </c>
    </row>
    <row r="195" spans="2:13" ht="29.25" customHeight="1">
      <c r="B195" s="343">
        <v>39</v>
      </c>
      <c r="C195" s="356" t="s">
        <v>9</v>
      </c>
      <c r="D195" s="362">
        <f>Q43</f>
        <v>57396</v>
      </c>
      <c r="E195" s="88" t="str">
        <f>'高額レセ疾病傾向(患者数順)'!$C$7</f>
        <v>1901</v>
      </c>
      <c r="F195" s="230" t="str">
        <f>'高額レセ疾病傾向(患者数順)'!$D$7</f>
        <v>骨折</v>
      </c>
      <c r="G195" s="230" t="s">
        <v>422</v>
      </c>
      <c r="H195" s="138">
        <v>1077</v>
      </c>
      <c r="I195" s="139">
        <v>2927769340</v>
      </c>
      <c r="J195" s="140">
        <v>448825240</v>
      </c>
      <c r="K195" s="71">
        <f>SUM(I195:J195)</f>
        <v>3376594580</v>
      </c>
      <c r="L195" s="181">
        <f t="shared" si="30"/>
        <v>3135185.3110492108</v>
      </c>
      <c r="M195" s="188">
        <f>IFERROR(H195/$Q$43,0)</f>
        <v>1.876437382395986E-2</v>
      </c>
    </row>
    <row r="196" spans="2:13" ht="29.25" customHeight="1">
      <c r="B196" s="344"/>
      <c r="C196" s="337"/>
      <c r="D196" s="363"/>
      <c r="E196" s="80" t="str">
        <f>'高額レセ疾病傾向(患者数順)'!$C$8</f>
        <v>0903</v>
      </c>
      <c r="F196" s="231" t="str">
        <f>'高額レセ疾病傾向(患者数順)'!$D$8</f>
        <v>その他の心疾患</v>
      </c>
      <c r="G196" s="231" t="s">
        <v>427</v>
      </c>
      <c r="H196" s="81">
        <v>709</v>
      </c>
      <c r="I196" s="82">
        <v>1765565220</v>
      </c>
      <c r="J196" s="83">
        <v>451817280</v>
      </c>
      <c r="K196" s="72">
        <f t="shared" si="31"/>
        <v>2217382500</v>
      </c>
      <c r="L196" s="182">
        <f t="shared" si="30"/>
        <v>3127478.8434414668</v>
      </c>
      <c r="M196" s="189">
        <f t="shared" ref="M196:M199" si="44">IFERROR(H196/$Q$43,0)</f>
        <v>1.2352777197017214E-2</v>
      </c>
    </row>
    <row r="197" spans="2:13" ht="29.25" customHeight="1">
      <c r="B197" s="344"/>
      <c r="C197" s="337"/>
      <c r="D197" s="363"/>
      <c r="E197" s="80" t="str">
        <f>'高額レセ疾病傾向(患者数順)'!$C$9</f>
        <v>0210</v>
      </c>
      <c r="F197" s="231" t="str">
        <f>'高額レセ疾病傾向(患者数順)'!$D$9</f>
        <v>その他の悪性新生物&lt;腫瘍&gt;</v>
      </c>
      <c r="G197" s="231" t="s">
        <v>424</v>
      </c>
      <c r="H197" s="81">
        <v>542</v>
      </c>
      <c r="I197" s="82">
        <v>1203885740</v>
      </c>
      <c r="J197" s="83">
        <v>743781040</v>
      </c>
      <c r="K197" s="72">
        <f t="shared" si="31"/>
        <v>1947666780</v>
      </c>
      <c r="L197" s="182">
        <f t="shared" ref="L197:L260" si="45">IFERROR(K197/H197,"-")</f>
        <v>3593481.143911439</v>
      </c>
      <c r="M197" s="189">
        <f t="shared" si="44"/>
        <v>9.4431667712035674E-3</v>
      </c>
    </row>
    <row r="198" spans="2:13" ht="29.25" customHeight="1">
      <c r="B198" s="344"/>
      <c r="C198" s="337"/>
      <c r="D198" s="363"/>
      <c r="E198" s="80" t="str">
        <f>'高額レセ疾病傾向(患者数順)'!$C$10</f>
        <v>0906</v>
      </c>
      <c r="F198" s="231" t="str">
        <f>'高額レセ疾病傾向(患者数順)'!$D$10</f>
        <v>脳梗塞</v>
      </c>
      <c r="G198" s="231" t="s">
        <v>586</v>
      </c>
      <c r="H198" s="81">
        <v>472</v>
      </c>
      <c r="I198" s="82">
        <v>1752994730</v>
      </c>
      <c r="J198" s="83">
        <v>128925070</v>
      </c>
      <c r="K198" s="72">
        <f t="shared" si="31"/>
        <v>1881919800</v>
      </c>
      <c r="L198" s="182">
        <f t="shared" si="45"/>
        <v>3987118.220338983</v>
      </c>
      <c r="M198" s="189">
        <f t="shared" si="44"/>
        <v>8.223569586730782E-3</v>
      </c>
    </row>
    <row r="199" spans="2:13" ht="29.25" customHeight="1" thickBot="1">
      <c r="B199" s="345"/>
      <c r="C199" s="339"/>
      <c r="D199" s="364"/>
      <c r="E199" s="84" t="str">
        <f>'高額レセ疾病傾向(患者数順)'!$C$11</f>
        <v>1011</v>
      </c>
      <c r="F199" s="232" t="str">
        <f>'高額レセ疾病傾向(患者数順)'!$D$11</f>
        <v>その他の呼吸器系の疾患</v>
      </c>
      <c r="G199" s="232" t="s">
        <v>598</v>
      </c>
      <c r="H199" s="85">
        <v>500</v>
      </c>
      <c r="I199" s="86">
        <v>1161330090</v>
      </c>
      <c r="J199" s="87">
        <v>248930500</v>
      </c>
      <c r="K199" s="73">
        <f t="shared" si="31"/>
        <v>1410260590</v>
      </c>
      <c r="L199" s="183">
        <f t="shared" si="45"/>
        <v>2820521.18</v>
      </c>
      <c r="M199" s="189">
        <f t="shared" si="44"/>
        <v>8.7114084605198969E-3</v>
      </c>
    </row>
    <row r="200" spans="2:13" ht="29.25" customHeight="1">
      <c r="B200" s="343">
        <v>40</v>
      </c>
      <c r="C200" s="356" t="s">
        <v>47</v>
      </c>
      <c r="D200" s="362">
        <f>Q44</f>
        <v>12654</v>
      </c>
      <c r="E200" s="88" t="str">
        <f>'高額レセ疾病傾向(患者数順)'!$C$7</f>
        <v>1901</v>
      </c>
      <c r="F200" s="230" t="str">
        <f>'高額レセ疾病傾向(患者数順)'!$D$7</f>
        <v>骨折</v>
      </c>
      <c r="G200" s="230" t="s">
        <v>422</v>
      </c>
      <c r="H200" s="138">
        <v>240</v>
      </c>
      <c r="I200" s="139">
        <v>631195110</v>
      </c>
      <c r="J200" s="140">
        <v>93680000</v>
      </c>
      <c r="K200" s="71">
        <f>SUM(I200:J200)</f>
        <v>724875110</v>
      </c>
      <c r="L200" s="181">
        <f t="shared" si="45"/>
        <v>3020312.9583333335</v>
      </c>
      <c r="M200" s="188">
        <f>IFERROR(H200/$Q$44,0)</f>
        <v>1.8966334755808441E-2</v>
      </c>
    </row>
    <row r="201" spans="2:13" ht="29.25" customHeight="1">
      <c r="B201" s="344"/>
      <c r="C201" s="337"/>
      <c r="D201" s="363"/>
      <c r="E201" s="80" t="str">
        <f>'高額レセ疾病傾向(患者数順)'!$C$8</f>
        <v>0903</v>
      </c>
      <c r="F201" s="231" t="str">
        <f>'高額レセ疾病傾向(患者数順)'!$D$8</f>
        <v>その他の心疾患</v>
      </c>
      <c r="G201" s="231" t="s">
        <v>612</v>
      </c>
      <c r="H201" s="81">
        <v>133</v>
      </c>
      <c r="I201" s="82">
        <v>339262860</v>
      </c>
      <c r="J201" s="83">
        <v>77200570</v>
      </c>
      <c r="K201" s="72">
        <f t="shared" ref="K201:K264" si="46">SUM(I201:J201)</f>
        <v>416463430</v>
      </c>
      <c r="L201" s="182">
        <f t="shared" si="45"/>
        <v>3131303.9849624061</v>
      </c>
      <c r="M201" s="189">
        <f t="shared" ref="M201:M204" si="47">IFERROR(H201/$Q$44,0)</f>
        <v>1.0510510510510511E-2</v>
      </c>
    </row>
    <row r="202" spans="2:13" ht="29.25" customHeight="1">
      <c r="B202" s="344"/>
      <c r="C202" s="337"/>
      <c r="D202" s="363"/>
      <c r="E202" s="80" t="str">
        <f>'高額レセ疾病傾向(患者数順)'!$C$9</f>
        <v>0210</v>
      </c>
      <c r="F202" s="231" t="str">
        <f>'高額レセ疾病傾向(患者数順)'!$D$9</f>
        <v>その他の悪性新生物&lt;腫瘍&gt;</v>
      </c>
      <c r="G202" s="231" t="s">
        <v>572</v>
      </c>
      <c r="H202" s="81">
        <v>109</v>
      </c>
      <c r="I202" s="82">
        <v>192124730</v>
      </c>
      <c r="J202" s="83">
        <v>160976100</v>
      </c>
      <c r="K202" s="72">
        <f t="shared" si="46"/>
        <v>353100830</v>
      </c>
      <c r="L202" s="182">
        <f t="shared" si="45"/>
        <v>3239457.1559633026</v>
      </c>
      <c r="M202" s="189">
        <f t="shared" si="47"/>
        <v>8.6138770349296657E-3</v>
      </c>
    </row>
    <row r="203" spans="2:13" ht="29.25" customHeight="1">
      <c r="B203" s="344"/>
      <c r="C203" s="337"/>
      <c r="D203" s="363"/>
      <c r="E203" s="80" t="str">
        <f>'高額レセ疾病傾向(患者数順)'!$C$10</f>
        <v>0906</v>
      </c>
      <c r="F203" s="231" t="str">
        <f>'高額レセ疾病傾向(患者数順)'!$D$10</f>
        <v>脳梗塞</v>
      </c>
      <c r="G203" s="231" t="s">
        <v>549</v>
      </c>
      <c r="H203" s="81">
        <v>98</v>
      </c>
      <c r="I203" s="82">
        <v>408062380</v>
      </c>
      <c r="J203" s="83">
        <v>18406140</v>
      </c>
      <c r="K203" s="72">
        <f t="shared" si="46"/>
        <v>426468520</v>
      </c>
      <c r="L203" s="182">
        <f t="shared" si="45"/>
        <v>4351719.5918367347</v>
      </c>
      <c r="M203" s="189">
        <f t="shared" si="47"/>
        <v>7.7445866919551134E-3</v>
      </c>
    </row>
    <row r="204" spans="2:13" ht="29.25" customHeight="1" thickBot="1">
      <c r="B204" s="345"/>
      <c r="C204" s="339"/>
      <c r="D204" s="364"/>
      <c r="E204" s="84" t="str">
        <f>'高額レセ疾病傾向(患者数順)'!$C$11</f>
        <v>1011</v>
      </c>
      <c r="F204" s="232" t="str">
        <f>'高額レセ疾病傾向(患者数順)'!$D$11</f>
        <v>その他の呼吸器系の疾患</v>
      </c>
      <c r="G204" s="232" t="s">
        <v>545</v>
      </c>
      <c r="H204" s="85">
        <v>68</v>
      </c>
      <c r="I204" s="86">
        <v>148996490</v>
      </c>
      <c r="J204" s="87">
        <v>31141330</v>
      </c>
      <c r="K204" s="73">
        <f t="shared" si="46"/>
        <v>180137820</v>
      </c>
      <c r="L204" s="183">
        <f t="shared" si="45"/>
        <v>2649085.588235294</v>
      </c>
      <c r="M204" s="189">
        <f t="shared" si="47"/>
        <v>5.3737948474790577E-3</v>
      </c>
    </row>
    <row r="205" spans="2:13" ht="29.25" customHeight="1">
      <c r="B205" s="343">
        <v>41</v>
      </c>
      <c r="C205" s="356" t="s">
        <v>14</v>
      </c>
      <c r="D205" s="362">
        <f>Q45</f>
        <v>23319</v>
      </c>
      <c r="E205" s="88" t="str">
        <f>'高額レセ疾病傾向(患者数順)'!$C$7</f>
        <v>1901</v>
      </c>
      <c r="F205" s="230" t="str">
        <f>'高額レセ疾病傾向(患者数順)'!$D$7</f>
        <v>骨折</v>
      </c>
      <c r="G205" s="230" t="s">
        <v>537</v>
      </c>
      <c r="H205" s="138">
        <v>407</v>
      </c>
      <c r="I205" s="139">
        <v>1039169970</v>
      </c>
      <c r="J205" s="140">
        <v>158195730</v>
      </c>
      <c r="K205" s="71">
        <f>SUM(I205:J205)</f>
        <v>1197365700</v>
      </c>
      <c r="L205" s="181">
        <f t="shared" si="45"/>
        <v>2941930.4668304669</v>
      </c>
      <c r="M205" s="188">
        <f>IFERROR(H205/$Q$45,0)</f>
        <v>1.7453578626870792E-2</v>
      </c>
    </row>
    <row r="206" spans="2:13" ht="29.25" customHeight="1">
      <c r="B206" s="344"/>
      <c r="C206" s="337"/>
      <c r="D206" s="363"/>
      <c r="E206" s="80" t="str">
        <f>'高額レセ疾病傾向(患者数順)'!$C$8</f>
        <v>0903</v>
      </c>
      <c r="F206" s="231" t="str">
        <f>'高額レセ疾病傾向(患者数順)'!$D$8</f>
        <v>その他の心疾患</v>
      </c>
      <c r="G206" s="231" t="s">
        <v>434</v>
      </c>
      <c r="H206" s="81">
        <v>275</v>
      </c>
      <c r="I206" s="82">
        <v>816961580</v>
      </c>
      <c r="J206" s="83">
        <v>195676590</v>
      </c>
      <c r="K206" s="72">
        <f t="shared" si="46"/>
        <v>1012638170</v>
      </c>
      <c r="L206" s="182">
        <f t="shared" si="45"/>
        <v>3682320.6181818182</v>
      </c>
      <c r="M206" s="189">
        <f t="shared" ref="M206:M209" si="48">IFERROR(H206/$Q$45,0)</f>
        <v>1.1792958531669454E-2</v>
      </c>
    </row>
    <row r="207" spans="2:13" ht="29.25" customHeight="1">
      <c r="B207" s="344"/>
      <c r="C207" s="337"/>
      <c r="D207" s="363"/>
      <c r="E207" s="80" t="str">
        <f>'高額レセ疾病傾向(患者数順)'!$C$9</f>
        <v>0210</v>
      </c>
      <c r="F207" s="231" t="str">
        <f>'高額レセ疾病傾向(患者数順)'!$D$9</f>
        <v>その他の悪性新生物&lt;腫瘍&gt;</v>
      </c>
      <c r="G207" s="231" t="s">
        <v>428</v>
      </c>
      <c r="H207" s="81">
        <v>206</v>
      </c>
      <c r="I207" s="82">
        <v>459037780</v>
      </c>
      <c r="J207" s="83">
        <v>350626590</v>
      </c>
      <c r="K207" s="72">
        <f t="shared" si="46"/>
        <v>809664370</v>
      </c>
      <c r="L207" s="182">
        <f t="shared" si="45"/>
        <v>3930409.5631067962</v>
      </c>
      <c r="M207" s="189">
        <f t="shared" si="48"/>
        <v>8.833998027359664E-3</v>
      </c>
    </row>
    <row r="208" spans="2:13" ht="29.25" customHeight="1">
      <c r="B208" s="344"/>
      <c r="C208" s="337"/>
      <c r="D208" s="363"/>
      <c r="E208" s="80" t="str">
        <f>'高額レセ疾病傾向(患者数順)'!$C$10</f>
        <v>0906</v>
      </c>
      <c r="F208" s="231" t="str">
        <f>'高額レセ疾病傾向(患者数順)'!$D$10</f>
        <v>脳梗塞</v>
      </c>
      <c r="G208" s="231" t="s">
        <v>613</v>
      </c>
      <c r="H208" s="81">
        <v>170</v>
      </c>
      <c r="I208" s="82">
        <v>565498190</v>
      </c>
      <c r="J208" s="83">
        <v>50345120</v>
      </c>
      <c r="K208" s="72">
        <f t="shared" si="46"/>
        <v>615843310</v>
      </c>
      <c r="L208" s="182">
        <f t="shared" si="45"/>
        <v>3622607.7058823528</v>
      </c>
      <c r="M208" s="189">
        <f t="shared" si="48"/>
        <v>7.2901925468502084E-3</v>
      </c>
    </row>
    <row r="209" spans="2:13" ht="29.25" customHeight="1" thickBot="1">
      <c r="B209" s="345"/>
      <c r="C209" s="339"/>
      <c r="D209" s="364"/>
      <c r="E209" s="84" t="str">
        <f>'高額レセ疾病傾向(患者数順)'!$C$11</f>
        <v>1011</v>
      </c>
      <c r="F209" s="232" t="str">
        <f>'高額レセ疾病傾向(患者数順)'!$D$11</f>
        <v>その他の呼吸器系の疾患</v>
      </c>
      <c r="G209" s="232" t="s">
        <v>584</v>
      </c>
      <c r="H209" s="85">
        <v>219</v>
      </c>
      <c r="I209" s="86">
        <v>543825690</v>
      </c>
      <c r="J209" s="87">
        <v>81981980</v>
      </c>
      <c r="K209" s="73">
        <f t="shared" si="46"/>
        <v>625807670</v>
      </c>
      <c r="L209" s="183">
        <f t="shared" si="45"/>
        <v>2857569.2694063927</v>
      </c>
      <c r="M209" s="189">
        <f t="shared" si="48"/>
        <v>9.3914833397658569E-3</v>
      </c>
    </row>
    <row r="210" spans="2:13" ht="29.25" customHeight="1">
      <c r="B210" s="343">
        <v>42</v>
      </c>
      <c r="C210" s="356" t="s">
        <v>15</v>
      </c>
      <c r="D210" s="362">
        <f>Q46</f>
        <v>59276</v>
      </c>
      <c r="E210" s="88" t="str">
        <f>'高額レセ疾病傾向(患者数順)'!$C$7</f>
        <v>1901</v>
      </c>
      <c r="F210" s="230" t="str">
        <f>'高額レセ疾病傾向(患者数順)'!$D$7</f>
        <v>骨折</v>
      </c>
      <c r="G210" s="230" t="s">
        <v>422</v>
      </c>
      <c r="H210" s="138">
        <v>1000</v>
      </c>
      <c r="I210" s="139">
        <v>2475757820</v>
      </c>
      <c r="J210" s="140">
        <v>405243320</v>
      </c>
      <c r="K210" s="71">
        <f>SUM(I210:J210)</f>
        <v>2881001140</v>
      </c>
      <c r="L210" s="181">
        <f t="shared" si="45"/>
        <v>2881001.14</v>
      </c>
      <c r="M210" s="188">
        <f>IFERROR(H210/$Q$46,0)</f>
        <v>1.6870234158850125E-2</v>
      </c>
    </row>
    <row r="211" spans="2:13" ht="29.25" customHeight="1">
      <c r="B211" s="344"/>
      <c r="C211" s="337"/>
      <c r="D211" s="363"/>
      <c r="E211" s="80" t="str">
        <f>'高額レセ疾病傾向(患者数順)'!$C$8</f>
        <v>0903</v>
      </c>
      <c r="F211" s="231" t="str">
        <f>'高額レセ疾病傾向(患者数順)'!$D$8</f>
        <v>その他の心疾患</v>
      </c>
      <c r="G211" s="231" t="s">
        <v>427</v>
      </c>
      <c r="H211" s="81">
        <v>696</v>
      </c>
      <c r="I211" s="82">
        <v>1785001840</v>
      </c>
      <c r="J211" s="83">
        <v>405966940</v>
      </c>
      <c r="K211" s="72">
        <f t="shared" si="46"/>
        <v>2190968780</v>
      </c>
      <c r="L211" s="182">
        <f t="shared" si="45"/>
        <v>3147943.6494252873</v>
      </c>
      <c r="M211" s="189">
        <f t="shared" ref="M211:M214" si="49">IFERROR(H211/$Q$46,0)</f>
        <v>1.1741682974559686E-2</v>
      </c>
    </row>
    <row r="212" spans="2:13" ht="29.25" customHeight="1">
      <c r="B212" s="344"/>
      <c r="C212" s="337"/>
      <c r="D212" s="363"/>
      <c r="E212" s="80" t="str">
        <f>'高額レセ疾病傾向(患者数順)'!$C$9</f>
        <v>0210</v>
      </c>
      <c r="F212" s="231" t="str">
        <f>'高額レセ疾病傾向(患者数順)'!$D$9</f>
        <v>その他の悪性新生物&lt;腫瘍&gt;</v>
      </c>
      <c r="G212" s="231" t="s">
        <v>574</v>
      </c>
      <c r="H212" s="81">
        <v>561</v>
      </c>
      <c r="I212" s="82">
        <v>1265952110</v>
      </c>
      <c r="J212" s="83">
        <v>789571660</v>
      </c>
      <c r="K212" s="72">
        <f t="shared" si="46"/>
        <v>2055523770</v>
      </c>
      <c r="L212" s="182">
        <f t="shared" si="45"/>
        <v>3664035.2406417113</v>
      </c>
      <c r="M212" s="189">
        <f t="shared" si="49"/>
        <v>9.4642013631149203E-3</v>
      </c>
    </row>
    <row r="213" spans="2:13" ht="29.25" customHeight="1">
      <c r="B213" s="344"/>
      <c r="C213" s="337"/>
      <c r="D213" s="363"/>
      <c r="E213" s="80" t="str">
        <f>'高額レセ疾病傾向(患者数順)'!$C$10</f>
        <v>0906</v>
      </c>
      <c r="F213" s="231" t="str">
        <f>'高額レセ疾病傾向(患者数順)'!$D$10</f>
        <v>脳梗塞</v>
      </c>
      <c r="G213" s="231" t="s">
        <v>614</v>
      </c>
      <c r="H213" s="81">
        <v>511</v>
      </c>
      <c r="I213" s="82">
        <v>1710159460</v>
      </c>
      <c r="J213" s="83">
        <v>142912230</v>
      </c>
      <c r="K213" s="72">
        <f t="shared" si="46"/>
        <v>1853071690</v>
      </c>
      <c r="L213" s="182">
        <f t="shared" si="45"/>
        <v>3626363.3855185909</v>
      </c>
      <c r="M213" s="189">
        <f t="shared" si="49"/>
        <v>8.6206896551724137E-3</v>
      </c>
    </row>
    <row r="214" spans="2:13" ht="29.25" customHeight="1" thickBot="1">
      <c r="B214" s="345"/>
      <c r="C214" s="339"/>
      <c r="D214" s="364"/>
      <c r="E214" s="84" t="str">
        <f>'高額レセ疾病傾向(患者数順)'!$C$11</f>
        <v>1011</v>
      </c>
      <c r="F214" s="232" t="str">
        <f>'高額レセ疾病傾向(患者数順)'!$D$11</f>
        <v>その他の呼吸器系の疾患</v>
      </c>
      <c r="G214" s="232" t="s">
        <v>431</v>
      </c>
      <c r="H214" s="85">
        <v>453</v>
      </c>
      <c r="I214" s="86">
        <v>915084250</v>
      </c>
      <c r="J214" s="87">
        <v>220128780</v>
      </c>
      <c r="K214" s="73">
        <f t="shared" si="46"/>
        <v>1135213030</v>
      </c>
      <c r="L214" s="183">
        <f t="shared" si="45"/>
        <v>2505989.0286975717</v>
      </c>
      <c r="M214" s="190">
        <f t="shared" si="49"/>
        <v>7.6422160739591065E-3</v>
      </c>
    </row>
    <row r="215" spans="2:13" ht="29.25" customHeight="1">
      <c r="B215" s="343">
        <v>43</v>
      </c>
      <c r="C215" s="356" t="s">
        <v>10</v>
      </c>
      <c r="D215" s="362">
        <f>Q47</f>
        <v>36315</v>
      </c>
      <c r="E215" s="88" t="str">
        <f>'高額レセ疾病傾向(患者数順)'!$C$7</f>
        <v>1901</v>
      </c>
      <c r="F215" s="230" t="str">
        <f>'高額レセ疾病傾向(患者数順)'!$D$7</f>
        <v>骨折</v>
      </c>
      <c r="G215" s="230" t="s">
        <v>422</v>
      </c>
      <c r="H215" s="138">
        <v>638</v>
      </c>
      <c r="I215" s="139">
        <v>1790384050</v>
      </c>
      <c r="J215" s="140">
        <v>255987150</v>
      </c>
      <c r="K215" s="71">
        <f>SUM(I215:J215)</f>
        <v>2046371200</v>
      </c>
      <c r="L215" s="181">
        <f t="shared" si="45"/>
        <v>3207478.3699059561</v>
      </c>
      <c r="M215" s="188">
        <f>IFERROR(H215/$Q$47,0)</f>
        <v>1.7568497865895635E-2</v>
      </c>
    </row>
    <row r="216" spans="2:13" ht="29.25" customHeight="1">
      <c r="B216" s="344"/>
      <c r="C216" s="337"/>
      <c r="D216" s="363"/>
      <c r="E216" s="80" t="str">
        <f>'高額レセ疾病傾向(患者数順)'!$C$8</f>
        <v>0903</v>
      </c>
      <c r="F216" s="231" t="str">
        <f>'高額レセ疾病傾向(患者数順)'!$D$8</f>
        <v>その他の心疾患</v>
      </c>
      <c r="G216" s="231" t="s">
        <v>432</v>
      </c>
      <c r="H216" s="81">
        <v>412</v>
      </c>
      <c r="I216" s="82">
        <v>1106766590</v>
      </c>
      <c r="J216" s="83">
        <v>277689370</v>
      </c>
      <c r="K216" s="72">
        <f t="shared" si="46"/>
        <v>1384455960</v>
      </c>
      <c r="L216" s="182">
        <f t="shared" si="45"/>
        <v>3360330</v>
      </c>
      <c r="M216" s="189">
        <f t="shared" ref="M216:M219" si="50">IFERROR(H216/$Q$47,0)</f>
        <v>1.1345174170452981E-2</v>
      </c>
    </row>
    <row r="217" spans="2:13" ht="29.25" customHeight="1">
      <c r="B217" s="344"/>
      <c r="C217" s="337"/>
      <c r="D217" s="363"/>
      <c r="E217" s="80" t="str">
        <f>'高額レセ疾病傾向(患者数順)'!$C$9</f>
        <v>0210</v>
      </c>
      <c r="F217" s="231" t="str">
        <f>'高額レセ疾病傾向(患者数順)'!$D$9</f>
        <v>その他の悪性新生物&lt;腫瘍&gt;</v>
      </c>
      <c r="G217" s="231" t="s">
        <v>582</v>
      </c>
      <c r="H217" s="81">
        <v>360</v>
      </c>
      <c r="I217" s="82">
        <v>838358610</v>
      </c>
      <c r="J217" s="83">
        <v>459173070</v>
      </c>
      <c r="K217" s="72">
        <f t="shared" si="46"/>
        <v>1297531680</v>
      </c>
      <c r="L217" s="182">
        <f t="shared" si="45"/>
        <v>3604254.6666666665</v>
      </c>
      <c r="M217" s="189">
        <f t="shared" si="50"/>
        <v>9.9132589838909543E-3</v>
      </c>
    </row>
    <row r="218" spans="2:13" ht="29.25" customHeight="1">
      <c r="B218" s="344"/>
      <c r="C218" s="337"/>
      <c r="D218" s="363"/>
      <c r="E218" s="80" t="str">
        <f>'高額レセ疾病傾向(患者数順)'!$C$10</f>
        <v>0906</v>
      </c>
      <c r="F218" s="231" t="str">
        <f>'高額レセ疾病傾向(患者数順)'!$D$10</f>
        <v>脳梗塞</v>
      </c>
      <c r="G218" s="231" t="s">
        <v>429</v>
      </c>
      <c r="H218" s="81">
        <v>262</v>
      </c>
      <c r="I218" s="82">
        <v>1010878770</v>
      </c>
      <c r="J218" s="83">
        <v>77579220</v>
      </c>
      <c r="K218" s="72">
        <f t="shared" si="46"/>
        <v>1088457990</v>
      </c>
      <c r="L218" s="182">
        <f t="shared" si="45"/>
        <v>4154419.8091603052</v>
      </c>
      <c r="M218" s="189">
        <f t="shared" si="50"/>
        <v>7.2146495938317503E-3</v>
      </c>
    </row>
    <row r="219" spans="2:13" ht="29.25" customHeight="1" thickBot="1">
      <c r="B219" s="345"/>
      <c r="C219" s="339"/>
      <c r="D219" s="364"/>
      <c r="E219" s="84" t="str">
        <f>'高額レセ疾病傾向(患者数順)'!$C$11</f>
        <v>1011</v>
      </c>
      <c r="F219" s="232" t="str">
        <f>'高額レセ疾病傾向(患者数順)'!$D$11</f>
        <v>その他の呼吸器系の疾患</v>
      </c>
      <c r="G219" s="232" t="s">
        <v>433</v>
      </c>
      <c r="H219" s="85">
        <v>322</v>
      </c>
      <c r="I219" s="86">
        <v>834103570</v>
      </c>
      <c r="J219" s="87">
        <v>118875520</v>
      </c>
      <c r="K219" s="73">
        <f t="shared" si="46"/>
        <v>952979090</v>
      </c>
      <c r="L219" s="183">
        <f t="shared" si="45"/>
        <v>2959562.3913043477</v>
      </c>
      <c r="M219" s="189">
        <f t="shared" si="50"/>
        <v>8.8668594244802421E-3</v>
      </c>
    </row>
    <row r="220" spans="2:13" ht="29.25" customHeight="1">
      <c r="B220" s="343">
        <v>44</v>
      </c>
      <c r="C220" s="356" t="s">
        <v>22</v>
      </c>
      <c r="D220" s="362">
        <f>Q48</f>
        <v>41260</v>
      </c>
      <c r="E220" s="88" t="str">
        <f>'高額レセ疾病傾向(患者数順)'!$C$7</f>
        <v>1901</v>
      </c>
      <c r="F220" s="230" t="str">
        <f>'高額レセ疾病傾向(患者数順)'!$D$7</f>
        <v>骨折</v>
      </c>
      <c r="G220" s="230" t="s">
        <v>537</v>
      </c>
      <c r="H220" s="138">
        <v>646</v>
      </c>
      <c r="I220" s="139">
        <v>1458497670</v>
      </c>
      <c r="J220" s="140">
        <v>274231990</v>
      </c>
      <c r="K220" s="71">
        <f>SUM(I220:J220)</f>
        <v>1732729660</v>
      </c>
      <c r="L220" s="181">
        <f t="shared" si="45"/>
        <v>2682244.055727554</v>
      </c>
      <c r="M220" s="188">
        <f>IFERROR(H220/$Q$48,0)</f>
        <v>1.5656810470189044E-2</v>
      </c>
    </row>
    <row r="221" spans="2:13" ht="29.25" customHeight="1">
      <c r="B221" s="344"/>
      <c r="C221" s="337"/>
      <c r="D221" s="363"/>
      <c r="E221" s="80" t="str">
        <f>'高額レセ疾病傾向(患者数順)'!$C$8</f>
        <v>0903</v>
      </c>
      <c r="F221" s="231" t="str">
        <f>'高額レセ疾病傾向(患者数順)'!$D$8</f>
        <v>その他の心疾患</v>
      </c>
      <c r="G221" s="231" t="s">
        <v>432</v>
      </c>
      <c r="H221" s="81">
        <v>455</v>
      </c>
      <c r="I221" s="82">
        <v>1218593160</v>
      </c>
      <c r="J221" s="83">
        <v>282297760</v>
      </c>
      <c r="K221" s="72">
        <f t="shared" si="46"/>
        <v>1500890920</v>
      </c>
      <c r="L221" s="182">
        <f t="shared" si="45"/>
        <v>3298661.3626373624</v>
      </c>
      <c r="M221" s="189">
        <f t="shared" ref="M221:M224" si="51">IFERROR(H221/$Q$48,0)</f>
        <v>1.1027629665535627E-2</v>
      </c>
    </row>
    <row r="222" spans="2:13" ht="29.25" customHeight="1">
      <c r="B222" s="344"/>
      <c r="C222" s="337"/>
      <c r="D222" s="363"/>
      <c r="E222" s="80" t="str">
        <f>'高額レセ疾病傾向(患者数順)'!$C$9</f>
        <v>0210</v>
      </c>
      <c r="F222" s="231" t="str">
        <f>'高額レセ疾病傾向(患者数順)'!$D$9</f>
        <v>その他の悪性新生物&lt;腫瘍&gt;</v>
      </c>
      <c r="G222" s="231" t="s">
        <v>574</v>
      </c>
      <c r="H222" s="81">
        <v>384</v>
      </c>
      <c r="I222" s="82">
        <v>721211600</v>
      </c>
      <c r="J222" s="83">
        <v>589383330</v>
      </c>
      <c r="K222" s="72">
        <f t="shared" si="46"/>
        <v>1310594930</v>
      </c>
      <c r="L222" s="182">
        <f t="shared" si="45"/>
        <v>3413007.6302083335</v>
      </c>
      <c r="M222" s="189">
        <f t="shared" si="51"/>
        <v>9.3068347067377603E-3</v>
      </c>
    </row>
    <row r="223" spans="2:13" ht="29.25" customHeight="1">
      <c r="B223" s="344"/>
      <c r="C223" s="337"/>
      <c r="D223" s="363"/>
      <c r="E223" s="80" t="str">
        <f>'高額レセ疾病傾向(患者数順)'!$C$10</f>
        <v>0906</v>
      </c>
      <c r="F223" s="231" t="str">
        <f>'高額レセ疾病傾向(患者数順)'!$D$10</f>
        <v>脳梗塞</v>
      </c>
      <c r="G223" s="231" t="s">
        <v>610</v>
      </c>
      <c r="H223" s="81">
        <v>237</v>
      </c>
      <c r="I223" s="82">
        <v>662649350</v>
      </c>
      <c r="J223" s="83">
        <v>79246960</v>
      </c>
      <c r="K223" s="72">
        <f t="shared" si="46"/>
        <v>741896310</v>
      </c>
      <c r="L223" s="182">
        <f t="shared" si="45"/>
        <v>3130364.1772151897</v>
      </c>
      <c r="M223" s="189">
        <f t="shared" si="51"/>
        <v>5.7440620455647112E-3</v>
      </c>
    </row>
    <row r="224" spans="2:13" ht="29.25" customHeight="1" thickBot="1">
      <c r="B224" s="345"/>
      <c r="C224" s="339"/>
      <c r="D224" s="364"/>
      <c r="E224" s="84" t="str">
        <f>'高額レセ疾病傾向(患者数順)'!$C$11</f>
        <v>1011</v>
      </c>
      <c r="F224" s="232" t="str">
        <f>'高額レセ疾病傾向(患者数順)'!$D$11</f>
        <v>その他の呼吸器系の疾患</v>
      </c>
      <c r="G224" s="232" t="s">
        <v>615</v>
      </c>
      <c r="H224" s="85">
        <v>362</v>
      </c>
      <c r="I224" s="86">
        <v>758652690</v>
      </c>
      <c r="J224" s="87">
        <v>178066160</v>
      </c>
      <c r="K224" s="73">
        <f t="shared" si="46"/>
        <v>936718850</v>
      </c>
      <c r="L224" s="183">
        <f t="shared" si="45"/>
        <v>2587621.1325966851</v>
      </c>
      <c r="M224" s="189">
        <f t="shared" si="51"/>
        <v>8.7736306349975764E-3</v>
      </c>
    </row>
    <row r="225" spans="2:13" ht="29.25" customHeight="1">
      <c r="B225" s="343">
        <v>45</v>
      </c>
      <c r="C225" s="356" t="s">
        <v>48</v>
      </c>
      <c r="D225" s="362">
        <f>Q49</f>
        <v>14459</v>
      </c>
      <c r="E225" s="88" t="str">
        <f>'高額レセ疾病傾向(患者数順)'!$C$7</f>
        <v>1901</v>
      </c>
      <c r="F225" s="230" t="str">
        <f>'高額レセ疾病傾向(患者数順)'!$D$7</f>
        <v>骨折</v>
      </c>
      <c r="G225" s="230" t="s">
        <v>616</v>
      </c>
      <c r="H225" s="138">
        <v>289</v>
      </c>
      <c r="I225" s="139">
        <v>753413500</v>
      </c>
      <c r="J225" s="140">
        <v>115928160</v>
      </c>
      <c r="K225" s="71">
        <f>SUM(I225:J225)</f>
        <v>869341660</v>
      </c>
      <c r="L225" s="181">
        <f t="shared" si="45"/>
        <v>3008102.6297577852</v>
      </c>
      <c r="M225" s="188">
        <f>IFERROR(H225/$Q$49,0)</f>
        <v>1.9987551006293659E-2</v>
      </c>
    </row>
    <row r="226" spans="2:13" ht="29.25" customHeight="1">
      <c r="B226" s="344"/>
      <c r="C226" s="337"/>
      <c r="D226" s="363"/>
      <c r="E226" s="80" t="str">
        <f>'高額レセ疾病傾向(患者数順)'!$C$8</f>
        <v>0903</v>
      </c>
      <c r="F226" s="231" t="str">
        <f>'高額レセ疾病傾向(患者数順)'!$D$8</f>
        <v>その他の心疾患</v>
      </c>
      <c r="G226" s="231" t="s">
        <v>423</v>
      </c>
      <c r="H226" s="81">
        <v>149</v>
      </c>
      <c r="I226" s="82">
        <v>407028400</v>
      </c>
      <c r="J226" s="83">
        <v>95127950</v>
      </c>
      <c r="K226" s="72">
        <f t="shared" si="46"/>
        <v>502156350</v>
      </c>
      <c r="L226" s="182">
        <f t="shared" si="45"/>
        <v>3370176.8456375841</v>
      </c>
      <c r="M226" s="189">
        <f t="shared" ref="M226:M229" si="52">IFERROR(H226/$Q$49,0)</f>
        <v>1.0305000345805381E-2</v>
      </c>
    </row>
    <row r="227" spans="2:13" ht="29.25" customHeight="1">
      <c r="B227" s="344"/>
      <c r="C227" s="337"/>
      <c r="D227" s="363"/>
      <c r="E227" s="80" t="str">
        <f>'高額レセ疾病傾向(患者数順)'!$C$9</f>
        <v>0210</v>
      </c>
      <c r="F227" s="231" t="str">
        <f>'高額レセ疾病傾向(患者数順)'!$D$9</f>
        <v>その他の悪性新生物&lt;腫瘍&gt;</v>
      </c>
      <c r="G227" s="231" t="s">
        <v>617</v>
      </c>
      <c r="H227" s="81">
        <v>115</v>
      </c>
      <c r="I227" s="82">
        <v>254827300</v>
      </c>
      <c r="J227" s="83">
        <v>164147330</v>
      </c>
      <c r="K227" s="72">
        <f t="shared" si="46"/>
        <v>418974630</v>
      </c>
      <c r="L227" s="182">
        <f t="shared" si="45"/>
        <v>3643257.6521739131</v>
      </c>
      <c r="M227" s="189">
        <f t="shared" si="52"/>
        <v>7.9535237568296568E-3</v>
      </c>
    </row>
    <row r="228" spans="2:13" ht="29.25" customHeight="1">
      <c r="B228" s="344"/>
      <c r="C228" s="337"/>
      <c r="D228" s="363"/>
      <c r="E228" s="80" t="str">
        <f>'高額レセ疾病傾向(患者数順)'!$C$10</f>
        <v>0906</v>
      </c>
      <c r="F228" s="231" t="str">
        <f>'高額レセ疾病傾向(患者数順)'!$D$10</f>
        <v>脳梗塞</v>
      </c>
      <c r="G228" s="231" t="s">
        <v>430</v>
      </c>
      <c r="H228" s="81">
        <v>110</v>
      </c>
      <c r="I228" s="82">
        <v>413136150</v>
      </c>
      <c r="J228" s="83">
        <v>29038870</v>
      </c>
      <c r="K228" s="72">
        <f t="shared" si="46"/>
        <v>442175020</v>
      </c>
      <c r="L228" s="182">
        <f t="shared" si="45"/>
        <v>4019772.9090909092</v>
      </c>
      <c r="M228" s="189">
        <f t="shared" si="52"/>
        <v>7.6077183760979317E-3</v>
      </c>
    </row>
    <row r="229" spans="2:13" ht="29.25" customHeight="1" thickBot="1">
      <c r="B229" s="345"/>
      <c r="C229" s="339"/>
      <c r="D229" s="364"/>
      <c r="E229" s="84" t="str">
        <f>'高額レセ疾病傾向(患者数順)'!$C$11</f>
        <v>1011</v>
      </c>
      <c r="F229" s="232" t="str">
        <f>'高額レセ疾病傾向(患者数順)'!$D$11</f>
        <v>その他の呼吸器系の疾患</v>
      </c>
      <c r="G229" s="232" t="s">
        <v>618</v>
      </c>
      <c r="H229" s="85">
        <v>84</v>
      </c>
      <c r="I229" s="86">
        <v>231559140</v>
      </c>
      <c r="J229" s="87">
        <v>36788360</v>
      </c>
      <c r="K229" s="73">
        <f t="shared" si="46"/>
        <v>268347500</v>
      </c>
      <c r="L229" s="183">
        <f t="shared" si="45"/>
        <v>3194613.0952380951</v>
      </c>
      <c r="M229" s="189">
        <f t="shared" si="52"/>
        <v>5.8095303962929666E-3</v>
      </c>
    </row>
    <row r="230" spans="2:13" ht="29.25" customHeight="1">
      <c r="B230" s="343">
        <v>46</v>
      </c>
      <c r="C230" s="356" t="s">
        <v>26</v>
      </c>
      <c r="D230" s="362">
        <f>Q50</f>
        <v>18259</v>
      </c>
      <c r="E230" s="88" t="str">
        <f>'高額レセ疾病傾向(患者数順)'!$C$7</f>
        <v>1901</v>
      </c>
      <c r="F230" s="230" t="str">
        <f>'高額レセ疾病傾向(患者数順)'!$D$7</f>
        <v>骨折</v>
      </c>
      <c r="G230" s="230" t="s">
        <v>422</v>
      </c>
      <c r="H230" s="138">
        <v>370</v>
      </c>
      <c r="I230" s="139">
        <v>814293910</v>
      </c>
      <c r="J230" s="140">
        <v>138942630</v>
      </c>
      <c r="K230" s="71">
        <f>SUM(I230:J230)</f>
        <v>953236540</v>
      </c>
      <c r="L230" s="181">
        <f t="shared" si="45"/>
        <v>2576314.9729729728</v>
      </c>
      <c r="M230" s="188">
        <f>IFERROR(H230/$Q$50,0)</f>
        <v>2.0263979407415519E-2</v>
      </c>
    </row>
    <row r="231" spans="2:13" ht="29.25" customHeight="1">
      <c r="B231" s="344"/>
      <c r="C231" s="337"/>
      <c r="D231" s="363"/>
      <c r="E231" s="80" t="str">
        <f>'高額レセ疾病傾向(患者数順)'!$C$8</f>
        <v>0903</v>
      </c>
      <c r="F231" s="231" t="str">
        <f>'高額レセ疾病傾向(患者数順)'!$D$8</f>
        <v>その他の心疾患</v>
      </c>
      <c r="G231" s="231" t="s">
        <v>604</v>
      </c>
      <c r="H231" s="81">
        <v>213</v>
      </c>
      <c r="I231" s="82">
        <v>598893560</v>
      </c>
      <c r="J231" s="83">
        <v>117971930</v>
      </c>
      <c r="K231" s="72">
        <f t="shared" si="46"/>
        <v>716865490</v>
      </c>
      <c r="L231" s="182">
        <f t="shared" si="45"/>
        <v>3365565.6807511738</v>
      </c>
      <c r="M231" s="189">
        <f t="shared" ref="M231:M234" si="53">IFERROR(H231/$Q$50,0)</f>
        <v>1.1665480037241908E-2</v>
      </c>
    </row>
    <row r="232" spans="2:13" ht="29.25" customHeight="1">
      <c r="B232" s="344"/>
      <c r="C232" s="337"/>
      <c r="D232" s="363"/>
      <c r="E232" s="80" t="str">
        <f>'高額レセ疾病傾向(患者数順)'!$C$9</f>
        <v>0210</v>
      </c>
      <c r="F232" s="231" t="str">
        <f>'高額レセ疾病傾向(患者数順)'!$D$9</f>
        <v>その他の悪性新生物&lt;腫瘍&gt;</v>
      </c>
      <c r="G232" s="231" t="s">
        <v>617</v>
      </c>
      <c r="H232" s="81">
        <v>178</v>
      </c>
      <c r="I232" s="82">
        <v>464453640</v>
      </c>
      <c r="J232" s="83">
        <v>311986440</v>
      </c>
      <c r="K232" s="72">
        <f t="shared" si="46"/>
        <v>776440080</v>
      </c>
      <c r="L232" s="182">
        <f t="shared" si="45"/>
        <v>4362022.9213483147</v>
      </c>
      <c r="M232" s="189">
        <f t="shared" si="53"/>
        <v>9.7486171203242239E-3</v>
      </c>
    </row>
    <row r="233" spans="2:13" ht="29.25" customHeight="1">
      <c r="B233" s="344"/>
      <c r="C233" s="337"/>
      <c r="D233" s="363"/>
      <c r="E233" s="80" t="str">
        <f>'高額レセ疾病傾向(患者数順)'!$C$10</f>
        <v>0906</v>
      </c>
      <c r="F233" s="231" t="str">
        <f>'高額レセ疾病傾向(患者数順)'!$D$10</f>
        <v>脳梗塞</v>
      </c>
      <c r="G233" s="231" t="s">
        <v>619</v>
      </c>
      <c r="H233" s="81">
        <v>144</v>
      </c>
      <c r="I233" s="82">
        <v>459667060</v>
      </c>
      <c r="J233" s="83">
        <v>38989930</v>
      </c>
      <c r="K233" s="72">
        <f t="shared" si="46"/>
        <v>498656990</v>
      </c>
      <c r="L233" s="182">
        <f t="shared" si="45"/>
        <v>3462895.763888889</v>
      </c>
      <c r="M233" s="189">
        <f t="shared" si="53"/>
        <v>7.8865217153184734E-3</v>
      </c>
    </row>
    <row r="234" spans="2:13" ht="29.25" customHeight="1" thickBot="1">
      <c r="B234" s="345"/>
      <c r="C234" s="339"/>
      <c r="D234" s="364"/>
      <c r="E234" s="84" t="str">
        <f>'高額レセ疾病傾向(患者数順)'!$C$11</f>
        <v>1011</v>
      </c>
      <c r="F234" s="232" t="str">
        <f>'高額レセ疾病傾向(患者数順)'!$D$11</f>
        <v>その他の呼吸器系の疾患</v>
      </c>
      <c r="G234" s="232" t="s">
        <v>426</v>
      </c>
      <c r="H234" s="85">
        <v>145</v>
      </c>
      <c r="I234" s="86">
        <v>373888610</v>
      </c>
      <c r="J234" s="87">
        <v>56646040</v>
      </c>
      <c r="K234" s="73">
        <f t="shared" si="46"/>
        <v>430534650</v>
      </c>
      <c r="L234" s="183">
        <f t="shared" si="45"/>
        <v>2969204.4827586208</v>
      </c>
      <c r="M234" s="189">
        <f t="shared" si="53"/>
        <v>7.941289227230407E-3</v>
      </c>
    </row>
    <row r="235" spans="2:13" ht="29.25" customHeight="1">
      <c r="B235" s="343">
        <v>47</v>
      </c>
      <c r="C235" s="356" t="s">
        <v>16</v>
      </c>
      <c r="D235" s="362">
        <f>Q51</f>
        <v>36741</v>
      </c>
      <c r="E235" s="88" t="str">
        <f>'高額レセ疾病傾向(患者数順)'!$C$7</f>
        <v>1901</v>
      </c>
      <c r="F235" s="230" t="str">
        <f>'高額レセ疾病傾向(患者数順)'!$D$7</f>
        <v>骨折</v>
      </c>
      <c r="G235" s="230" t="s">
        <v>422</v>
      </c>
      <c r="H235" s="138">
        <v>590</v>
      </c>
      <c r="I235" s="139">
        <v>1368692870</v>
      </c>
      <c r="J235" s="140">
        <v>219151180</v>
      </c>
      <c r="K235" s="71">
        <f>SUM(I235:J235)</f>
        <v>1587844050</v>
      </c>
      <c r="L235" s="181">
        <f t="shared" si="45"/>
        <v>2691261.1016949154</v>
      </c>
      <c r="M235" s="188">
        <f>IFERROR(H235/$Q$51,0)</f>
        <v>1.6058354426934488E-2</v>
      </c>
    </row>
    <row r="236" spans="2:13" ht="29.25" customHeight="1">
      <c r="B236" s="344"/>
      <c r="C236" s="337"/>
      <c r="D236" s="363"/>
      <c r="E236" s="80" t="str">
        <f>'高額レセ疾病傾向(患者数順)'!$C$8</f>
        <v>0903</v>
      </c>
      <c r="F236" s="231" t="str">
        <f>'高額レセ疾病傾向(患者数順)'!$D$8</f>
        <v>その他の心疾患</v>
      </c>
      <c r="G236" s="231" t="s">
        <v>569</v>
      </c>
      <c r="H236" s="81">
        <v>397</v>
      </c>
      <c r="I236" s="82">
        <v>1110770630</v>
      </c>
      <c r="J236" s="83">
        <v>271887550</v>
      </c>
      <c r="K236" s="72">
        <f t="shared" si="46"/>
        <v>1382658180</v>
      </c>
      <c r="L236" s="182">
        <f t="shared" si="45"/>
        <v>3482766.1964735514</v>
      </c>
      <c r="M236" s="189">
        <f t="shared" ref="M236:M239" si="54">IFERROR(H236/$Q$51,0)</f>
        <v>1.0805367300835578E-2</v>
      </c>
    </row>
    <row r="237" spans="2:13" ht="29.25" customHeight="1">
      <c r="B237" s="344"/>
      <c r="C237" s="337"/>
      <c r="D237" s="363"/>
      <c r="E237" s="80" t="str">
        <f>'高額レセ疾病傾向(患者数順)'!$C$9</f>
        <v>0210</v>
      </c>
      <c r="F237" s="231" t="str">
        <f>'高額レセ疾病傾向(患者数順)'!$D$9</f>
        <v>その他の悪性新生物&lt;腫瘍&gt;</v>
      </c>
      <c r="G237" s="231" t="s">
        <v>574</v>
      </c>
      <c r="H237" s="81">
        <v>370</v>
      </c>
      <c r="I237" s="82">
        <v>760449260</v>
      </c>
      <c r="J237" s="83">
        <v>610093060</v>
      </c>
      <c r="K237" s="72">
        <f t="shared" si="46"/>
        <v>1370542320</v>
      </c>
      <c r="L237" s="182">
        <f t="shared" si="45"/>
        <v>3704168.4324324327</v>
      </c>
      <c r="M237" s="189">
        <f t="shared" si="54"/>
        <v>1.0070493454179255E-2</v>
      </c>
    </row>
    <row r="238" spans="2:13" ht="29.25" customHeight="1">
      <c r="B238" s="344"/>
      <c r="C238" s="337"/>
      <c r="D238" s="363"/>
      <c r="E238" s="80" t="str">
        <f>'高額レセ疾病傾向(患者数順)'!$C$10</f>
        <v>0906</v>
      </c>
      <c r="F238" s="231" t="str">
        <f>'高額レセ疾病傾向(患者数順)'!$D$10</f>
        <v>脳梗塞</v>
      </c>
      <c r="G238" s="231" t="s">
        <v>613</v>
      </c>
      <c r="H238" s="81">
        <v>269</v>
      </c>
      <c r="I238" s="82">
        <v>881849790</v>
      </c>
      <c r="J238" s="83">
        <v>78254450</v>
      </c>
      <c r="K238" s="72">
        <f t="shared" si="46"/>
        <v>960104240</v>
      </c>
      <c r="L238" s="182">
        <f t="shared" si="45"/>
        <v>3569160.7434944236</v>
      </c>
      <c r="M238" s="189">
        <f t="shared" si="54"/>
        <v>7.3215209166870802E-3</v>
      </c>
    </row>
    <row r="239" spans="2:13" ht="29.25" customHeight="1" thickBot="1">
      <c r="B239" s="345"/>
      <c r="C239" s="339"/>
      <c r="D239" s="364"/>
      <c r="E239" s="84" t="str">
        <f>'高額レセ疾病傾向(患者数順)'!$C$11</f>
        <v>1011</v>
      </c>
      <c r="F239" s="232" t="str">
        <f>'高額レセ疾病傾向(患者数順)'!$D$11</f>
        <v>その他の呼吸器系の疾患</v>
      </c>
      <c r="G239" s="232" t="s">
        <v>620</v>
      </c>
      <c r="H239" s="85">
        <v>318</v>
      </c>
      <c r="I239" s="86">
        <v>745643210</v>
      </c>
      <c r="J239" s="87">
        <v>153108800</v>
      </c>
      <c r="K239" s="73">
        <f t="shared" si="46"/>
        <v>898752010</v>
      </c>
      <c r="L239" s="183">
        <f t="shared" si="45"/>
        <v>2826264.1823899369</v>
      </c>
      <c r="M239" s="189">
        <f t="shared" si="54"/>
        <v>8.655180860618927E-3</v>
      </c>
    </row>
    <row r="240" spans="2:13" ht="29.25" customHeight="1">
      <c r="B240" s="343">
        <v>48</v>
      </c>
      <c r="C240" s="356" t="s">
        <v>27</v>
      </c>
      <c r="D240" s="362">
        <f>Q52</f>
        <v>19692</v>
      </c>
      <c r="E240" s="88" t="str">
        <f>'高額レセ疾病傾向(患者数順)'!$C$7</f>
        <v>1901</v>
      </c>
      <c r="F240" s="230" t="str">
        <f>'高額レセ疾病傾向(患者数順)'!$D$7</f>
        <v>骨折</v>
      </c>
      <c r="G240" s="230" t="s">
        <v>422</v>
      </c>
      <c r="H240" s="138">
        <v>317</v>
      </c>
      <c r="I240" s="139">
        <v>714342350</v>
      </c>
      <c r="J240" s="140">
        <v>117201080</v>
      </c>
      <c r="K240" s="71">
        <f>SUM(I240:J240)</f>
        <v>831543430</v>
      </c>
      <c r="L240" s="181">
        <f t="shared" si="45"/>
        <v>2623165.3943217667</v>
      </c>
      <c r="M240" s="188">
        <f>IFERROR(H240/$Q$52,0)</f>
        <v>1.6097907779809059E-2</v>
      </c>
    </row>
    <row r="241" spans="2:13" ht="29.25" customHeight="1">
      <c r="B241" s="344"/>
      <c r="C241" s="337"/>
      <c r="D241" s="363"/>
      <c r="E241" s="80" t="str">
        <f>'高額レセ疾病傾向(患者数順)'!$C$8</f>
        <v>0903</v>
      </c>
      <c r="F241" s="231" t="str">
        <f>'高額レセ疾病傾向(患者数順)'!$D$8</f>
        <v>その他の心疾患</v>
      </c>
      <c r="G241" s="231" t="s">
        <v>423</v>
      </c>
      <c r="H241" s="81">
        <v>261</v>
      </c>
      <c r="I241" s="82">
        <v>805763000</v>
      </c>
      <c r="J241" s="83">
        <v>172288550</v>
      </c>
      <c r="K241" s="72">
        <f t="shared" si="46"/>
        <v>978051550</v>
      </c>
      <c r="L241" s="182">
        <f t="shared" si="45"/>
        <v>3747323.9463601531</v>
      </c>
      <c r="M241" s="189">
        <f t="shared" ref="M241:M244" si="55">IFERROR(H241/$Q$52,0)</f>
        <v>1.3254113345521023E-2</v>
      </c>
    </row>
    <row r="242" spans="2:13" ht="29.25" customHeight="1">
      <c r="B242" s="344"/>
      <c r="C242" s="337"/>
      <c r="D242" s="363"/>
      <c r="E242" s="80" t="str">
        <f>'高額レセ疾病傾向(患者数順)'!$C$9</f>
        <v>0210</v>
      </c>
      <c r="F242" s="231" t="str">
        <f>'高額レセ疾病傾向(患者数順)'!$D$9</f>
        <v>その他の悪性新生物&lt;腫瘍&gt;</v>
      </c>
      <c r="G242" s="231" t="s">
        <v>428</v>
      </c>
      <c r="H242" s="81">
        <v>195</v>
      </c>
      <c r="I242" s="82">
        <v>412415440</v>
      </c>
      <c r="J242" s="83">
        <v>319713880</v>
      </c>
      <c r="K242" s="72">
        <f t="shared" si="46"/>
        <v>732129320</v>
      </c>
      <c r="L242" s="182">
        <f t="shared" si="45"/>
        <v>3754509.3333333335</v>
      </c>
      <c r="M242" s="189">
        <f t="shared" si="55"/>
        <v>9.9024984765386966E-3</v>
      </c>
    </row>
    <row r="243" spans="2:13" ht="29.25" customHeight="1">
      <c r="B243" s="344"/>
      <c r="C243" s="337"/>
      <c r="D243" s="363"/>
      <c r="E243" s="80" t="str">
        <f>'高額レセ疾病傾向(患者数順)'!$C$10</f>
        <v>0906</v>
      </c>
      <c r="F243" s="231" t="str">
        <f>'高額レセ疾病傾向(患者数順)'!$D$10</f>
        <v>脳梗塞</v>
      </c>
      <c r="G243" s="231" t="s">
        <v>429</v>
      </c>
      <c r="H243" s="81">
        <v>183</v>
      </c>
      <c r="I243" s="82">
        <v>584281770</v>
      </c>
      <c r="J243" s="83">
        <v>53686270</v>
      </c>
      <c r="K243" s="72">
        <f t="shared" si="46"/>
        <v>637968040</v>
      </c>
      <c r="L243" s="182">
        <f t="shared" si="45"/>
        <v>3486164.1530054645</v>
      </c>
      <c r="M243" s="189">
        <f t="shared" si="55"/>
        <v>9.2931139549055457E-3</v>
      </c>
    </row>
    <row r="244" spans="2:13" ht="29.25" customHeight="1" thickBot="1">
      <c r="B244" s="345"/>
      <c r="C244" s="339"/>
      <c r="D244" s="364"/>
      <c r="E244" s="84" t="str">
        <f>'高額レセ疾病傾向(患者数順)'!$C$11</f>
        <v>1011</v>
      </c>
      <c r="F244" s="232" t="str">
        <f>'高額レセ疾病傾向(患者数順)'!$D$11</f>
        <v>その他の呼吸器系の疾患</v>
      </c>
      <c r="G244" s="232" t="s">
        <v>431</v>
      </c>
      <c r="H244" s="85">
        <v>119</v>
      </c>
      <c r="I244" s="86">
        <v>282225280</v>
      </c>
      <c r="J244" s="87">
        <v>74282200</v>
      </c>
      <c r="K244" s="73">
        <f t="shared" si="46"/>
        <v>356507480</v>
      </c>
      <c r="L244" s="183">
        <f t="shared" si="45"/>
        <v>2995861.1764705884</v>
      </c>
      <c r="M244" s="190">
        <f t="shared" si="55"/>
        <v>6.0430631728620758E-3</v>
      </c>
    </row>
    <row r="245" spans="2:13" ht="29.25" customHeight="1">
      <c r="B245" s="343">
        <v>49</v>
      </c>
      <c r="C245" s="356" t="s">
        <v>28</v>
      </c>
      <c r="D245" s="362">
        <f>Q53</f>
        <v>20040</v>
      </c>
      <c r="E245" s="88" t="str">
        <f>'高額レセ疾病傾向(患者数順)'!$C$7</f>
        <v>1901</v>
      </c>
      <c r="F245" s="230" t="str">
        <f>'高額レセ疾病傾向(患者数順)'!$D$7</f>
        <v>骨折</v>
      </c>
      <c r="G245" s="230" t="s">
        <v>537</v>
      </c>
      <c r="H245" s="138">
        <v>332</v>
      </c>
      <c r="I245" s="139">
        <v>727974900</v>
      </c>
      <c r="J245" s="140">
        <v>131918910</v>
      </c>
      <c r="K245" s="71">
        <f>SUM(I245:J245)</f>
        <v>859893810</v>
      </c>
      <c r="L245" s="181">
        <f t="shared" si="45"/>
        <v>2590041.5963855423</v>
      </c>
      <c r="M245" s="188">
        <f>IFERROR(H245/$Q$53,0)</f>
        <v>1.656686626746507E-2</v>
      </c>
    </row>
    <row r="246" spans="2:13" ht="29.25" customHeight="1">
      <c r="B246" s="344"/>
      <c r="C246" s="337"/>
      <c r="D246" s="363"/>
      <c r="E246" s="80" t="str">
        <f>'高額レセ疾病傾向(患者数順)'!$C$8</f>
        <v>0903</v>
      </c>
      <c r="F246" s="231" t="str">
        <f>'高額レセ疾病傾向(患者数順)'!$D$8</f>
        <v>その他の心疾患</v>
      </c>
      <c r="G246" s="231" t="s">
        <v>621</v>
      </c>
      <c r="H246" s="81">
        <v>198</v>
      </c>
      <c r="I246" s="82">
        <v>523085940</v>
      </c>
      <c r="J246" s="83">
        <v>126339210</v>
      </c>
      <c r="K246" s="72">
        <f t="shared" si="46"/>
        <v>649425150</v>
      </c>
      <c r="L246" s="182">
        <f t="shared" si="45"/>
        <v>3279925</v>
      </c>
      <c r="M246" s="189">
        <f t="shared" ref="M246:M249" si="56">IFERROR(H246/$Q$53,0)</f>
        <v>9.8802395209580847E-3</v>
      </c>
    </row>
    <row r="247" spans="2:13" ht="29.25" customHeight="1">
      <c r="B247" s="344"/>
      <c r="C247" s="337"/>
      <c r="D247" s="363"/>
      <c r="E247" s="80" t="str">
        <f>'高額レセ疾病傾向(患者数順)'!$C$9</f>
        <v>0210</v>
      </c>
      <c r="F247" s="231" t="str">
        <f>'高額レセ疾病傾向(患者数順)'!$D$9</f>
        <v>その他の悪性新生物&lt;腫瘍&gt;</v>
      </c>
      <c r="G247" s="231" t="s">
        <v>572</v>
      </c>
      <c r="H247" s="81">
        <v>186</v>
      </c>
      <c r="I247" s="82">
        <v>364934860</v>
      </c>
      <c r="J247" s="83">
        <v>286473320</v>
      </c>
      <c r="K247" s="72">
        <f t="shared" si="46"/>
        <v>651408180</v>
      </c>
      <c r="L247" s="182">
        <f t="shared" si="45"/>
        <v>3502194.5161290322</v>
      </c>
      <c r="M247" s="189">
        <f t="shared" si="56"/>
        <v>9.2814371257485036E-3</v>
      </c>
    </row>
    <row r="248" spans="2:13" ht="29.25" customHeight="1">
      <c r="B248" s="344"/>
      <c r="C248" s="337"/>
      <c r="D248" s="363"/>
      <c r="E248" s="80" t="str">
        <f>'高額レセ疾病傾向(患者数順)'!$C$10</f>
        <v>0906</v>
      </c>
      <c r="F248" s="231" t="str">
        <f>'高額レセ疾病傾向(患者数順)'!$D$10</f>
        <v>脳梗塞</v>
      </c>
      <c r="G248" s="231" t="s">
        <v>551</v>
      </c>
      <c r="H248" s="81">
        <v>107</v>
      </c>
      <c r="I248" s="82">
        <v>341756920</v>
      </c>
      <c r="J248" s="83">
        <v>28413920</v>
      </c>
      <c r="K248" s="72">
        <f t="shared" si="46"/>
        <v>370170840</v>
      </c>
      <c r="L248" s="182">
        <f t="shared" si="45"/>
        <v>3459540.5607476635</v>
      </c>
      <c r="M248" s="189">
        <f t="shared" si="56"/>
        <v>5.3393213572854288E-3</v>
      </c>
    </row>
    <row r="249" spans="2:13" ht="29.25" customHeight="1" thickBot="1">
      <c r="B249" s="345"/>
      <c r="C249" s="339"/>
      <c r="D249" s="364"/>
      <c r="E249" s="84" t="str">
        <f>'高額レセ疾病傾向(患者数順)'!$C$11</f>
        <v>1011</v>
      </c>
      <c r="F249" s="232" t="str">
        <f>'高額レセ疾病傾向(患者数順)'!$D$11</f>
        <v>その他の呼吸器系の疾患</v>
      </c>
      <c r="G249" s="232" t="s">
        <v>426</v>
      </c>
      <c r="H249" s="85">
        <v>122</v>
      </c>
      <c r="I249" s="86">
        <v>230610680</v>
      </c>
      <c r="J249" s="87">
        <v>68271340</v>
      </c>
      <c r="K249" s="73">
        <f t="shared" si="46"/>
        <v>298882020</v>
      </c>
      <c r="L249" s="183">
        <f t="shared" si="45"/>
        <v>2449852.6229508198</v>
      </c>
      <c r="M249" s="189">
        <f t="shared" si="56"/>
        <v>6.0878243512974056E-3</v>
      </c>
    </row>
    <row r="250" spans="2:13" ht="29.25" customHeight="1">
      <c r="B250" s="343">
        <v>50</v>
      </c>
      <c r="C250" s="356" t="s">
        <v>17</v>
      </c>
      <c r="D250" s="362">
        <f>Q54</f>
        <v>17774</v>
      </c>
      <c r="E250" s="88" t="str">
        <f>'高額レセ疾病傾向(患者数順)'!$C$7</f>
        <v>1901</v>
      </c>
      <c r="F250" s="230" t="str">
        <f>'高額レセ疾病傾向(患者数順)'!$D$7</f>
        <v>骨折</v>
      </c>
      <c r="G250" s="230" t="s">
        <v>422</v>
      </c>
      <c r="H250" s="138">
        <v>304</v>
      </c>
      <c r="I250" s="139">
        <v>795936710</v>
      </c>
      <c r="J250" s="140">
        <v>117721600</v>
      </c>
      <c r="K250" s="71">
        <f>SUM(I250:J250)</f>
        <v>913658310</v>
      </c>
      <c r="L250" s="181">
        <f t="shared" si="45"/>
        <v>3005454.9671052634</v>
      </c>
      <c r="M250" s="188">
        <f>IFERROR(H250/$Q$54,0)</f>
        <v>1.7103634522335997E-2</v>
      </c>
    </row>
    <row r="251" spans="2:13" ht="29.25" customHeight="1">
      <c r="B251" s="344"/>
      <c r="C251" s="337"/>
      <c r="D251" s="363"/>
      <c r="E251" s="80" t="str">
        <f>'高額レセ疾病傾向(患者数順)'!$C$8</f>
        <v>0903</v>
      </c>
      <c r="F251" s="231" t="str">
        <f>'高額レセ疾病傾向(患者数順)'!$D$8</f>
        <v>その他の心疾患</v>
      </c>
      <c r="G251" s="231" t="s">
        <v>423</v>
      </c>
      <c r="H251" s="81">
        <v>187</v>
      </c>
      <c r="I251" s="82">
        <v>534640530</v>
      </c>
      <c r="J251" s="83">
        <v>97476460</v>
      </c>
      <c r="K251" s="72">
        <f t="shared" si="46"/>
        <v>632116990</v>
      </c>
      <c r="L251" s="182">
        <f t="shared" si="45"/>
        <v>3380304.7593582887</v>
      </c>
      <c r="M251" s="191">
        <f t="shared" ref="M251:M254" si="57">IFERROR(H251/$Q$54,0)</f>
        <v>1.0520985709463261E-2</v>
      </c>
    </row>
    <row r="252" spans="2:13" ht="29.25" customHeight="1">
      <c r="B252" s="344"/>
      <c r="C252" s="337"/>
      <c r="D252" s="363"/>
      <c r="E252" s="80" t="str">
        <f>'高額レセ疾病傾向(患者数順)'!$C$9</f>
        <v>0210</v>
      </c>
      <c r="F252" s="231" t="str">
        <f>'高額レセ疾病傾向(患者数順)'!$D$9</f>
        <v>その他の悪性新生物&lt;腫瘍&gt;</v>
      </c>
      <c r="G252" s="231" t="s">
        <v>572</v>
      </c>
      <c r="H252" s="81">
        <v>153</v>
      </c>
      <c r="I252" s="82">
        <v>291872850</v>
      </c>
      <c r="J252" s="83">
        <v>274925670</v>
      </c>
      <c r="K252" s="72">
        <f t="shared" si="46"/>
        <v>566798520</v>
      </c>
      <c r="L252" s="182">
        <f t="shared" si="45"/>
        <v>3704565.4901960786</v>
      </c>
      <c r="M252" s="189">
        <f t="shared" si="57"/>
        <v>8.6080792168335765E-3</v>
      </c>
    </row>
    <row r="253" spans="2:13" ht="29.25" customHeight="1">
      <c r="B253" s="344"/>
      <c r="C253" s="337"/>
      <c r="D253" s="363"/>
      <c r="E253" s="80" t="str">
        <f>'高額レセ疾病傾向(患者数順)'!$C$10</f>
        <v>0906</v>
      </c>
      <c r="F253" s="231" t="str">
        <f>'高額レセ疾病傾向(患者数順)'!$D$10</f>
        <v>脳梗塞</v>
      </c>
      <c r="G253" s="231" t="s">
        <v>549</v>
      </c>
      <c r="H253" s="81">
        <v>149</v>
      </c>
      <c r="I253" s="82">
        <v>558020800</v>
      </c>
      <c r="J253" s="83">
        <v>42759520</v>
      </c>
      <c r="K253" s="72">
        <f t="shared" si="46"/>
        <v>600780320</v>
      </c>
      <c r="L253" s="182">
        <f t="shared" si="45"/>
        <v>4032082.6845637583</v>
      </c>
      <c r="M253" s="189">
        <f t="shared" si="57"/>
        <v>8.3830313941712607E-3</v>
      </c>
    </row>
    <row r="254" spans="2:13" ht="29.25" customHeight="1" thickBot="1">
      <c r="B254" s="345"/>
      <c r="C254" s="339"/>
      <c r="D254" s="364"/>
      <c r="E254" s="84" t="str">
        <f>'高額レセ疾病傾向(患者数順)'!$C$11</f>
        <v>1011</v>
      </c>
      <c r="F254" s="232" t="str">
        <f>'高額レセ疾病傾向(患者数順)'!$D$11</f>
        <v>その他の呼吸器系の疾患</v>
      </c>
      <c r="G254" s="232" t="s">
        <v>622</v>
      </c>
      <c r="H254" s="85">
        <v>98</v>
      </c>
      <c r="I254" s="86">
        <v>239486850</v>
      </c>
      <c r="J254" s="87">
        <v>41427750</v>
      </c>
      <c r="K254" s="73">
        <f t="shared" si="46"/>
        <v>280914600</v>
      </c>
      <c r="L254" s="183">
        <f t="shared" si="45"/>
        <v>2866475.5102040814</v>
      </c>
      <c r="M254" s="190">
        <f t="shared" si="57"/>
        <v>5.5136716552267361E-3</v>
      </c>
    </row>
    <row r="255" spans="2:13" ht="29.25" customHeight="1">
      <c r="B255" s="343">
        <v>51</v>
      </c>
      <c r="C255" s="356" t="s">
        <v>49</v>
      </c>
      <c r="D255" s="362">
        <f>Q55</f>
        <v>23492</v>
      </c>
      <c r="E255" s="88" t="str">
        <f>'高額レセ疾病傾向(患者数順)'!$C$7</f>
        <v>1901</v>
      </c>
      <c r="F255" s="230" t="str">
        <f>'高額レセ疾病傾向(患者数順)'!$D$7</f>
        <v>骨折</v>
      </c>
      <c r="G255" s="230" t="s">
        <v>422</v>
      </c>
      <c r="H255" s="138">
        <v>437</v>
      </c>
      <c r="I255" s="139">
        <v>1167789440</v>
      </c>
      <c r="J255" s="140">
        <v>156450240</v>
      </c>
      <c r="K255" s="71">
        <f>SUM(I255:J255)</f>
        <v>1324239680</v>
      </c>
      <c r="L255" s="181">
        <f t="shared" si="45"/>
        <v>3030296.7505720826</v>
      </c>
      <c r="M255" s="188">
        <f>IFERROR(H255/$Q$55,0)</f>
        <v>1.8602077302911628E-2</v>
      </c>
    </row>
    <row r="256" spans="2:13" ht="29.25" customHeight="1">
      <c r="B256" s="344"/>
      <c r="C256" s="337"/>
      <c r="D256" s="363"/>
      <c r="E256" s="80" t="str">
        <f>'高額レセ疾病傾向(患者数順)'!$C$8</f>
        <v>0903</v>
      </c>
      <c r="F256" s="231" t="str">
        <f>'高額レセ疾病傾向(患者数順)'!$D$8</f>
        <v>その他の心疾患</v>
      </c>
      <c r="G256" s="231" t="s">
        <v>623</v>
      </c>
      <c r="H256" s="81">
        <v>242</v>
      </c>
      <c r="I256" s="82">
        <v>678368900</v>
      </c>
      <c r="J256" s="83">
        <v>154478460</v>
      </c>
      <c r="K256" s="72">
        <f t="shared" si="46"/>
        <v>832847360</v>
      </c>
      <c r="L256" s="182">
        <f t="shared" si="45"/>
        <v>3441518.0165289254</v>
      </c>
      <c r="M256" s="189">
        <f t="shared" ref="M256:M259" si="58">IFERROR(H256/$Q$55,0)</f>
        <v>1.0301379192916738E-2</v>
      </c>
    </row>
    <row r="257" spans="2:13" ht="29.25" customHeight="1">
      <c r="B257" s="344"/>
      <c r="C257" s="337"/>
      <c r="D257" s="363"/>
      <c r="E257" s="80" t="str">
        <f>'高額レセ疾病傾向(患者数順)'!$C$9</f>
        <v>0210</v>
      </c>
      <c r="F257" s="231" t="str">
        <f>'高額レセ疾病傾向(患者数順)'!$D$9</f>
        <v>その他の悪性新生物&lt;腫瘍&gt;</v>
      </c>
      <c r="G257" s="231" t="s">
        <v>424</v>
      </c>
      <c r="H257" s="81">
        <v>218</v>
      </c>
      <c r="I257" s="82">
        <v>432356830</v>
      </c>
      <c r="J257" s="83">
        <v>422870810</v>
      </c>
      <c r="K257" s="72">
        <f t="shared" si="46"/>
        <v>855227640</v>
      </c>
      <c r="L257" s="182">
        <f t="shared" si="45"/>
        <v>3923062.5688073393</v>
      </c>
      <c r="M257" s="189">
        <f t="shared" si="58"/>
        <v>9.2797548101481355E-3</v>
      </c>
    </row>
    <row r="258" spans="2:13" ht="29.25" customHeight="1">
      <c r="B258" s="344"/>
      <c r="C258" s="337"/>
      <c r="D258" s="363"/>
      <c r="E258" s="80" t="str">
        <f>'高額レセ疾病傾向(患者数順)'!$C$10</f>
        <v>0906</v>
      </c>
      <c r="F258" s="231" t="str">
        <f>'高額レセ疾病傾向(患者数順)'!$D$10</f>
        <v>脳梗塞</v>
      </c>
      <c r="G258" s="231" t="s">
        <v>551</v>
      </c>
      <c r="H258" s="81">
        <v>179</v>
      </c>
      <c r="I258" s="82">
        <v>650449280</v>
      </c>
      <c r="J258" s="83">
        <v>51187200</v>
      </c>
      <c r="K258" s="72">
        <f t="shared" si="46"/>
        <v>701636480</v>
      </c>
      <c r="L258" s="182">
        <f t="shared" si="45"/>
        <v>3919756.8715083799</v>
      </c>
      <c r="M258" s="189">
        <f t="shared" si="58"/>
        <v>7.6196151881491574E-3</v>
      </c>
    </row>
    <row r="259" spans="2:13" ht="29.25" customHeight="1" thickBot="1">
      <c r="B259" s="345"/>
      <c r="C259" s="339"/>
      <c r="D259" s="364"/>
      <c r="E259" s="84" t="str">
        <f>'高額レセ疾病傾向(患者数順)'!$C$11</f>
        <v>1011</v>
      </c>
      <c r="F259" s="232" t="str">
        <f>'高額レセ疾病傾向(患者数順)'!$D$11</f>
        <v>その他の呼吸器系の疾患</v>
      </c>
      <c r="G259" s="232" t="s">
        <v>624</v>
      </c>
      <c r="H259" s="85">
        <v>203</v>
      </c>
      <c r="I259" s="86">
        <v>447325810</v>
      </c>
      <c r="J259" s="87">
        <v>137787310</v>
      </c>
      <c r="K259" s="73">
        <f t="shared" si="46"/>
        <v>585113120</v>
      </c>
      <c r="L259" s="183">
        <f t="shared" si="45"/>
        <v>2882330.6403940888</v>
      </c>
      <c r="M259" s="189">
        <f t="shared" si="58"/>
        <v>8.6412395709177595E-3</v>
      </c>
    </row>
    <row r="260" spans="2:13" ht="29.25" customHeight="1">
      <c r="B260" s="343">
        <v>52</v>
      </c>
      <c r="C260" s="356" t="s">
        <v>5</v>
      </c>
      <c r="D260" s="362">
        <f>Q56</f>
        <v>19280</v>
      </c>
      <c r="E260" s="88" t="str">
        <f>'高額レセ疾病傾向(患者数順)'!$C$7</f>
        <v>1901</v>
      </c>
      <c r="F260" s="230" t="str">
        <f>'高額レセ疾病傾向(患者数順)'!$D$7</f>
        <v>骨折</v>
      </c>
      <c r="G260" s="230" t="s">
        <v>422</v>
      </c>
      <c r="H260" s="138">
        <v>281</v>
      </c>
      <c r="I260" s="139">
        <v>796799340</v>
      </c>
      <c r="J260" s="140">
        <v>105215770</v>
      </c>
      <c r="K260" s="71">
        <f>SUM(I260:J260)</f>
        <v>902015110</v>
      </c>
      <c r="L260" s="181">
        <f t="shared" si="45"/>
        <v>3210018.1850533807</v>
      </c>
      <c r="M260" s="188">
        <f>IFERROR(H260/$Q$56,0)</f>
        <v>1.4574688796680498E-2</v>
      </c>
    </row>
    <row r="261" spans="2:13" ht="29.25" customHeight="1">
      <c r="B261" s="344"/>
      <c r="C261" s="337"/>
      <c r="D261" s="363"/>
      <c r="E261" s="80" t="str">
        <f>'高額レセ疾病傾向(患者数順)'!$C$8</f>
        <v>0903</v>
      </c>
      <c r="F261" s="231" t="str">
        <f>'高額レセ疾病傾向(患者数順)'!$D$8</f>
        <v>その他の心疾患</v>
      </c>
      <c r="G261" s="231" t="s">
        <v>434</v>
      </c>
      <c r="H261" s="81">
        <v>227</v>
      </c>
      <c r="I261" s="82">
        <v>628564770</v>
      </c>
      <c r="J261" s="83">
        <v>142072400</v>
      </c>
      <c r="K261" s="72">
        <f t="shared" si="46"/>
        <v>770637170</v>
      </c>
      <c r="L261" s="182">
        <f t="shared" ref="L261:L324" si="59">IFERROR(K261/H261,"-")</f>
        <v>3394877.4008810571</v>
      </c>
      <c r="M261" s="189">
        <f t="shared" ref="M261:M264" si="60">IFERROR(H261/$Q$56,0)</f>
        <v>1.1773858921161826E-2</v>
      </c>
    </row>
    <row r="262" spans="2:13" ht="29.25" customHeight="1">
      <c r="B262" s="344"/>
      <c r="C262" s="337"/>
      <c r="D262" s="363"/>
      <c r="E262" s="80" t="str">
        <f>'高額レセ疾病傾向(患者数順)'!$C$9</f>
        <v>0210</v>
      </c>
      <c r="F262" s="231" t="str">
        <f>'高額レセ疾病傾向(患者数順)'!$D$9</f>
        <v>その他の悪性新生物&lt;腫瘍&gt;</v>
      </c>
      <c r="G262" s="231" t="s">
        <v>424</v>
      </c>
      <c r="H262" s="81">
        <v>191</v>
      </c>
      <c r="I262" s="82">
        <v>456002880</v>
      </c>
      <c r="J262" s="83">
        <v>270303250</v>
      </c>
      <c r="K262" s="72">
        <f t="shared" si="46"/>
        <v>726306130</v>
      </c>
      <c r="L262" s="182">
        <f t="shared" si="59"/>
        <v>3802649.895287958</v>
      </c>
      <c r="M262" s="189">
        <f t="shared" si="60"/>
        <v>9.9066390041493771E-3</v>
      </c>
    </row>
    <row r="263" spans="2:13" ht="29.25" customHeight="1">
      <c r="B263" s="344"/>
      <c r="C263" s="337"/>
      <c r="D263" s="363"/>
      <c r="E263" s="80" t="str">
        <f>'高額レセ疾病傾向(患者数順)'!$C$10</f>
        <v>0906</v>
      </c>
      <c r="F263" s="231" t="str">
        <f>'高額レセ疾病傾向(患者数順)'!$D$10</f>
        <v>脳梗塞</v>
      </c>
      <c r="G263" s="231" t="s">
        <v>425</v>
      </c>
      <c r="H263" s="81">
        <v>179</v>
      </c>
      <c r="I263" s="82">
        <v>711987260</v>
      </c>
      <c r="J263" s="83">
        <v>56892460</v>
      </c>
      <c r="K263" s="72">
        <f t="shared" si="46"/>
        <v>768879720</v>
      </c>
      <c r="L263" s="182">
        <f t="shared" si="59"/>
        <v>4295417.4301675977</v>
      </c>
      <c r="M263" s="189">
        <f t="shared" si="60"/>
        <v>9.2842323651452282E-3</v>
      </c>
    </row>
    <row r="264" spans="2:13" ht="29.25" customHeight="1" thickBot="1">
      <c r="B264" s="345"/>
      <c r="C264" s="339"/>
      <c r="D264" s="364"/>
      <c r="E264" s="84" t="str">
        <f>'高額レセ疾病傾向(患者数順)'!$C$11</f>
        <v>1011</v>
      </c>
      <c r="F264" s="232" t="str">
        <f>'高額レセ疾病傾向(患者数順)'!$D$11</f>
        <v>その他の呼吸器系の疾患</v>
      </c>
      <c r="G264" s="232" t="s">
        <v>431</v>
      </c>
      <c r="H264" s="85">
        <v>180</v>
      </c>
      <c r="I264" s="86">
        <v>417272390</v>
      </c>
      <c r="J264" s="87">
        <v>86015040</v>
      </c>
      <c r="K264" s="73">
        <f t="shared" si="46"/>
        <v>503287430</v>
      </c>
      <c r="L264" s="183">
        <f t="shared" si="59"/>
        <v>2796041.277777778</v>
      </c>
      <c r="M264" s="189">
        <f t="shared" si="60"/>
        <v>9.3360995850622405E-3</v>
      </c>
    </row>
    <row r="265" spans="2:13" ht="29.25" customHeight="1">
      <c r="B265" s="343">
        <v>53</v>
      </c>
      <c r="C265" s="356" t="s">
        <v>23</v>
      </c>
      <c r="D265" s="362">
        <f>Q57</f>
        <v>10926</v>
      </c>
      <c r="E265" s="88" t="str">
        <f>'高額レセ疾病傾向(患者数順)'!$C$7</f>
        <v>1901</v>
      </c>
      <c r="F265" s="230" t="str">
        <f>'高額レセ疾病傾向(患者数順)'!$D$7</f>
        <v>骨折</v>
      </c>
      <c r="G265" s="230" t="s">
        <v>625</v>
      </c>
      <c r="H265" s="138">
        <v>183</v>
      </c>
      <c r="I265" s="139">
        <v>389359550</v>
      </c>
      <c r="J265" s="140">
        <v>70754730</v>
      </c>
      <c r="K265" s="71">
        <f>SUM(I265:J265)</f>
        <v>460114280</v>
      </c>
      <c r="L265" s="181">
        <f t="shared" si="59"/>
        <v>2514285.6830601091</v>
      </c>
      <c r="M265" s="188">
        <f>IFERROR(H265/$Q$57,0)</f>
        <v>1.6749038989566173E-2</v>
      </c>
    </row>
    <row r="266" spans="2:13" ht="29.25" customHeight="1">
      <c r="B266" s="344"/>
      <c r="C266" s="337"/>
      <c r="D266" s="363"/>
      <c r="E266" s="80" t="str">
        <f>'高額レセ疾病傾向(患者数順)'!$C$8</f>
        <v>0903</v>
      </c>
      <c r="F266" s="231" t="str">
        <f>'高額レセ疾病傾向(患者数順)'!$D$8</f>
        <v>その他の心疾患</v>
      </c>
      <c r="G266" s="231" t="s">
        <v>585</v>
      </c>
      <c r="H266" s="81">
        <v>122</v>
      </c>
      <c r="I266" s="82">
        <v>305105220</v>
      </c>
      <c r="J266" s="83">
        <v>65162920</v>
      </c>
      <c r="K266" s="72">
        <f t="shared" ref="K266:K329" si="61">SUM(I266:J266)</f>
        <v>370268140</v>
      </c>
      <c r="L266" s="182">
        <f t="shared" si="59"/>
        <v>3034984.7540983604</v>
      </c>
      <c r="M266" s="189">
        <f t="shared" ref="M266:M269" si="62">IFERROR(H266/$Q$57,0)</f>
        <v>1.1166025993044115E-2</v>
      </c>
    </row>
    <row r="267" spans="2:13" ht="29.25" customHeight="1">
      <c r="B267" s="344"/>
      <c r="C267" s="337"/>
      <c r="D267" s="363"/>
      <c r="E267" s="80" t="str">
        <f>'高額レセ疾病傾向(患者数順)'!$C$9</f>
        <v>0210</v>
      </c>
      <c r="F267" s="231" t="str">
        <f>'高額レセ疾病傾向(患者数順)'!$D$9</f>
        <v>その他の悪性新生物&lt;腫瘍&gt;</v>
      </c>
      <c r="G267" s="231" t="s">
        <v>428</v>
      </c>
      <c r="H267" s="81">
        <v>109</v>
      </c>
      <c r="I267" s="82">
        <v>262508440</v>
      </c>
      <c r="J267" s="83">
        <v>155127880</v>
      </c>
      <c r="K267" s="72">
        <f t="shared" si="61"/>
        <v>417636320</v>
      </c>
      <c r="L267" s="182">
        <f t="shared" si="59"/>
        <v>3831525.8715596329</v>
      </c>
      <c r="M267" s="189">
        <f t="shared" si="62"/>
        <v>9.9762035511623652E-3</v>
      </c>
    </row>
    <row r="268" spans="2:13" ht="29.25" customHeight="1">
      <c r="B268" s="344"/>
      <c r="C268" s="337"/>
      <c r="D268" s="363"/>
      <c r="E268" s="80" t="str">
        <f>'高額レセ疾病傾向(患者数順)'!$C$10</f>
        <v>0906</v>
      </c>
      <c r="F268" s="231" t="str">
        <f>'高額レセ疾病傾向(患者数順)'!$D$10</f>
        <v>脳梗塞</v>
      </c>
      <c r="G268" s="231" t="s">
        <v>540</v>
      </c>
      <c r="H268" s="81">
        <v>69</v>
      </c>
      <c r="I268" s="82">
        <v>210460380</v>
      </c>
      <c r="J268" s="83">
        <v>23430070</v>
      </c>
      <c r="K268" s="72">
        <f t="shared" si="61"/>
        <v>233890450</v>
      </c>
      <c r="L268" s="182">
        <f t="shared" si="59"/>
        <v>3389716.6666666665</v>
      </c>
      <c r="M268" s="189">
        <f t="shared" si="62"/>
        <v>6.3152114222954419E-3</v>
      </c>
    </row>
    <row r="269" spans="2:13" ht="29.25" customHeight="1" thickBot="1">
      <c r="B269" s="345"/>
      <c r="C269" s="339"/>
      <c r="D269" s="364"/>
      <c r="E269" s="84" t="str">
        <f>'高額レセ疾病傾向(患者数順)'!$C$11</f>
        <v>1011</v>
      </c>
      <c r="F269" s="232" t="str">
        <f>'高額レセ疾病傾向(患者数順)'!$D$11</f>
        <v>その他の呼吸器系の疾患</v>
      </c>
      <c r="G269" s="232" t="s">
        <v>626</v>
      </c>
      <c r="H269" s="85">
        <v>92</v>
      </c>
      <c r="I269" s="86">
        <v>192002810</v>
      </c>
      <c r="J269" s="87">
        <v>37799150</v>
      </c>
      <c r="K269" s="73">
        <f t="shared" si="61"/>
        <v>229801960</v>
      </c>
      <c r="L269" s="183">
        <f t="shared" si="59"/>
        <v>2497847.3913043477</v>
      </c>
      <c r="M269" s="189">
        <f t="shared" si="62"/>
        <v>8.4202818963939226E-3</v>
      </c>
    </row>
    <row r="270" spans="2:13" ht="29.25" customHeight="1">
      <c r="B270" s="343">
        <v>54</v>
      </c>
      <c r="C270" s="356" t="s">
        <v>29</v>
      </c>
      <c r="D270" s="362">
        <f>Q58</f>
        <v>18396</v>
      </c>
      <c r="E270" s="88" t="str">
        <f>'高額レセ疾病傾向(患者数順)'!$C$7</f>
        <v>1901</v>
      </c>
      <c r="F270" s="230" t="str">
        <f>'高額レセ疾病傾向(患者数順)'!$D$7</f>
        <v>骨折</v>
      </c>
      <c r="G270" s="230" t="s">
        <v>537</v>
      </c>
      <c r="H270" s="138">
        <v>305</v>
      </c>
      <c r="I270" s="139">
        <v>653382750</v>
      </c>
      <c r="J270" s="140">
        <v>122617730</v>
      </c>
      <c r="K270" s="71">
        <f>SUM(I270:J270)</f>
        <v>776000480</v>
      </c>
      <c r="L270" s="181">
        <f t="shared" si="59"/>
        <v>2544263.8688524589</v>
      </c>
      <c r="M270" s="188">
        <f>IFERROR(H270/$Q$58,0)</f>
        <v>1.6579691237225483E-2</v>
      </c>
    </row>
    <row r="271" spans="2:13" ht="29.25" customHeight="1">
      <c r="B271" s="344"/>
      <c r="C271" s="337"/>
      <c r="D271" s="363"/>
      <c r="E271" s="80" t="str">
        <f>'高額レセ疾病傾向(患者数順)'!$C$8</f>
        <v>0903</v>
      </c>
      <c r="F271" s="231" t="str">
        <f>'高額レセ疾病傾向(患者数順)'!$D$8</f>
        <v>その他の心疾患</v>
      </c>
      <c r="G271" s="231" t="s">
        <v>432</v>
      </c>
      <c r="H271" s="81">
        <v>217</v>
      </c>
      <c r="I271" s="82">
        <v>563817820</v>
      </c>
      <c r="J271" s="83">
        <v>156467310</v>
      </c>
      <c r="K271" s="72">
        <f t="shared" si="61"/>
        <v>720285130</v>
      </c>
      <c r="L271" s="182">
        <f t="shared" si="59"/>
        <v>3319286.3133640555</v>
      </c>
      <c r="M271" s="189">
        <f t="shared" ref="M271:M274" si="63">IFERROR(H271/$Q$58,0)</f>
        <v>1.1796042617960426E-2</v>
      </c>
    </row>
    <row r="272" spans="2:13" ht="29.25" customHeight="1">
      <c r="B272" s="344"/>
      <c r="C272" s="337"/>
      <c r="D272" s="363"/>
      <c r="E272" s="80" t="str">
        <f>'高額レセ疾病傾向(患者数順)'!$C$9</f>
        <v>0210</v>
      </c>
      <c r="F272" s="231" t="str">
        <f>'高額レセ疾病傾向(患者数順)'!$D$9</f>
        <v>その他の悪性新生物&lt;腫瘍&gt;</v>
      </c>
      <c r="G272" s="231" t="s">
        <v>557</v>
      </c>
      <c r="H272" s="81">
        <v>145</v>
      </c>
      <c r="I272" s="82">
        <v>316304510</v>
      </c>
      <c r="J272" s="83">
        <v>198750340</v>
      </c>
      <c r="K272" s="72">
        <f t="shared" si="61"/>
        <v>515054850</v>
      </c>
      <c r="L272" s="182">
        <f t="shared" si="59"/>
        <v>3552102.4137931033</v>
      </c>
      <c r="M272" s="189">
        <f t="shared" si="63"/>
        <v>7.8821482931071968E-3</v>
      </c>
    </row>
    <row r="273" spans="2:13" ht="29.25" customHeight="1">
      <c r="B273" s="344"/>
      <c r="C273" s="337"/>
      <c r="D273" s="363"/>
      <c r="E273" s="80" t="str">
        <f>'高額レセ疾病傾向(患者数順)'!$C$10</f>
        <v>0906</v>
      </c>
      <c r="F273" s="231" t="str">
        <f>'高額レセ疾病傾向(患者数順)'!$D$10</f>
        <v>脳梗塞</v>
      </c>
      <c r="G273" s="231" t="s">
        <v>430</v>
      </c>
      <c r="H273" s="81">
        <v>92</v>
      </c>
      <c r="I273" s="82">
        <v>294490650</v>
      </c>
      <c r="J273" s="83">
        <v>24410870</v>
      </c>
      <c r="K273" s="72">
        <f t="shared" si="61"/>
        <v>318901520</v>
      </c>
      <c r="L273" s="182">
        <f t="shared" si="59"/>
        <v>3466320.8695652173</v>
      </c>
      <c r="M273" s="189">
        <f t="shared" si="63"/>
        <v>5.0010871928680145E-3</v>
      </c>
    </row>
    <row r="274" spans="2:13" ht="29.25" customHeight="1" thickBot="1">
      <c r="B274" s="345"/>
      <c r="C274" s="339"/>
      <c r="D274" s="364"/>
      <c r="E274" s="84" t="str">
        <f>'高額レセ疾病傾向(患者数順)'!$C$11</f>
        <v>1011</v>
      </c>
      <c r="F274" s="232" t="str">
        <f>'高額レセ疾病傾向(患者数順)'!$D$11</f>
        <v>その他の呼吸器系の疾患</v>
      </c>
      <c r="G274" s="232" t="s">
        <v>433</v>
      </c>
      <c r="H274" s="85">
        <v>145</v>
      </c>
      <c r="I274" s="86">
        <v>336306010</v>
      </c>
      <c r="J274" s="87">
        <v>58431210</v>
      </c>
      <c r="K274" s="73">
        <f t="shared" si="61"/>
        <v>394737220</v>
      </c>
      <c r="L274" s="183">
        <f t="shared" si="59"/>
        <v>2722325.6551724137</v>
      </c>
      <c r="M274" s="190">
        <f t="shared" si="63"/>
        <v>7.8821482931071968E-3</v>
      </c>
    </row>
    <row r="275" spans="2:13" ht="29.25" customHeight="1">
      <c r="B275" s="343">
        <v>55</v>
      </c>
      <c r="C275" s="356" t="s">
        <v>18</v>
      </c>
      <c r="D275" s="362">
        <f>Q59</f>
        <v>19190</v>
      </c>
      <c r="E275" s="88" t="str">
        <f>'高額レセ疾病傾向(患者数順)'!$C$7</f>
        <v>1901</v>
      </c>
      <c r="F275" s="230" t="str">
        <f>'高額レセ疾病傾向(患者数順)'!$D$7</f>
        <v>骨折</v>
      </c>
      <c r="G275" s="230" t="s">
        <v>542</v>
      </c>
      <c r="H275" s="138">
        <v>322</v>
      </c>
      <c r="I275" s="139">
        <v>786779070</v>
      </c>
      <c r="J275" s="140">
        <v>116885980</v>
      </c>
      <c r="K275" s="71">
        <f>SUM(I275:J275)</f>
        <v>903665050</v>
      </c>
      <c r="L275" s="181">
        <f t="shared" si="59"/>
        <v>2806413.198757764</v>
      </c>
      <c r="M275" s="188">
        <f>IFERROR(H275/$Q$59,0)</f>
        <v>1.6779572694111518E-2</v>
      </c>
    </row>
    <row r="276" spans="2:13" ht="29.25" customHeight="1">
      <c r="B276" s="344"/>
      <c r="C276" s="337"/>
      <c r="D276" s="363"/>
      <c r="E276" s="80" t="str">
        <f>'高額レセ疾病傾向(患者数順)'!$C$8</f>
        <v>0903</v>
      </c>
      <c r="F276" s="231" t="str">
        <f>'高額レセ疾病傾向(患者数順)'!$D$8</f>
        <v>その他の心疾患</v>
      </c>
      <c r="G276" s="231" t="s">
        <v>627</v>
      </c>
      <c r="H276" s="81">
        <v>242</v>
      </c>
      <c r="I276" s="82">
        <v>763112590</v>
      </c>
      <c r="J276" s="83">
        <v>143955450</v>
      </c>
      <c r="K276" s="72">
        <f t="shared" si="61"/>
        <v>907068040</v>
      </c>
      <c r="L276" s="182">
        <f t="shared" si="59"/>
        <v>3748215.0413223142</v>
      </c>
      <c r="M276" s="189">
        <f t="shared" ref="M276:M279" si="64">IFERROR(H276/$Q$59,0)</f>
        <v>1.2610734757686294E-2</v>
      </c>
    </row>
    <row r="277" spans="2:13" ht="29.25" customHeight="1">
      <c r="B277" s="344"/>
      <c r="C277" s="337"/>
      <c r="D277" s="363"/>
      <c r="E277" s="80" t="str">
        <f>'高額レセ疾病傾向(患者数順)'!$C$9</f>
        <v>0210</v>
      </c>
      <c r="F277" s="231" t="str">
        <f>'高額レセ疾病傾向(患者数順)'!$D$9</f>
        <v>その他の悪性新生物&lt;腫瘍&gt;</v>
      </c>
      <c r="G277" s="231" t="s">
        <v>424</v>
      </c>
      <c r="H277" s="81">
        <v>178</v>
      </c>
      <c r="I277" s="82">
        <v>390074520</v>
      </c>
      <c r="J277" s="83">
        <v>250194380</v>
      </c>
      <c r="K277" s="72">
        <f t="shared" si="61"/>
        <v>640268900</v>
      </c>
      <c r="L277" s="182">
        <f t="shared" si="59"/>
        <v>3597016.2921348317</v>
      </c>
      <c r="M277" s="189">
        <f t="shared" si="64"/>
        <v>9.2756644085461182E-3</v>
      </c>
    </row>
    <row r="278" spans="2:13" ht="29.25" customHeight="1">
      <c r="B278" s="344"/>
      <c r="C278" s="337"/>
      <c r="D278" s="363"/>
      <c r="E278" s="80" t="str">
        <f>'高額レセ疾病傾向(患者数順)'!$C$10</f>
        <v>0906</v>
      </c>
      <c r="F278" s="231" t="str">
        <f>'高額レセ疾病傾向(患者数順)'!$D$10</f>
        <v>脳梗塞</v>
      </c>
      <c r="G278" s="231" t="s">
        <v>628</v>
      </c>
      <c r="H278" s="81">
        <v>123</v>
      </c>
      <c r="I278" s="82">
        <v>385455320</v>
      </c>
      <c r="J278" s="83">
        <v>34728450</v>
      </c>
      <c r="K278" s="72">
        <f t="shared" si="61"/>
        <v>420183770</v>
      </c>
      <c r="L278" s="182">
        <f t="shared" si="59"/>
        <v>3416128.2113821139</v>
      </c>
      <c r="M278" s="189">
        <f t="shared" si="64"/>
        <v>6.4095883272537778E-3</v>
      </c>
    </row>
    <row r="279" spans="2:13" ht="29.25" customHeight="1" thickBot="1">
      <c r="B279" s="345"/>
      <c r="C279" s="339"/>
      <c r="D279" s="364"/>
      <c r="E279" s="84" t="str">
        <f>'高額レセ疾病傾向(患者数順)'!$C$11</f>
        <v>1011</v>
      </c>
      <c r="F279" s="232" t="str">
        <f>'高額レセ疾病傾向(患者数順)'!$D$11</f>
        <v>その他の呼吸器系の疾患</v>
      </c>
      <c r="G279" s="232" t="s">
        <v>433</v>
      </c>
      <c r="H279" s="85">
        <v>128</v>
      </c>
      <c r="I279" s="86">
        <v>325573940</v>
      </c>
      <c r="J279" s="87">
        <v>60333850</v>
      </c>
      <c r="K279" s="73">
        <f t="shared" si="61"/>
        <v>385907790</v>
      </c>
      <c r="L279" s="183">
        <f t="shared" si="59"/>
        <v>3014904.609375</v>
      </c>
      <c r="M279" s="189">
        <f t="shared" si="64"/>
        <v>6.6701406982803543E-3</v>
      </c>
    </row>
    <row r="280" spans="2:13" ht="29.25" customHeight="1">
      <c r="B280" s="343">
        <v>56</v>
      </c>
      <c r="C280" s="356" t="s">
        <v>11</v>
      </c>
      <c r="D280" s="362">
        <f>Q60</f>
        <v>11815</v>
      </c>
      <c r="E280" s="88" t="str">
        <f>'高額レセ疾病傾向(患者数順)'!$C$7</f>
        <v>1901</v>
      </c>
      <c r="F280" s="230" t="str">
        <f>'高額レセ疾病傾向(患者数順)'!$D$7</f>
        <v>骨折</v>
      </c>
      <c r="G280" s="230" t="s">
        <v>422</v>
      </c>
      <c r="H280" s="138">
        <v>188</v>
      </c>
      <c r="I280" s="139">
        <v>519868030</v>
      </c>
      <c r="J280" s="140">
        <v>69341280</v>
      </c>
      <c r="K280" s="71">
        <f>SUM(I280:J280)</f>
        <v>589209310</v>
      </c>
      <c r="L280" s="181">
        <f t="shared" si="59"/>
        <v>3134092.0744680851</v>
      </c>
      <c r="M280" s="188">
        <f>IFERROR(H280/$Q$60,0)</f>
        <v>1.5911976301311893E-2</v>
      </c>
    </row>
    <row r="281" spans="2:13" ht="29.25" customHeight="1">
      <c r="B281" s="344"/>
      <c r="C281" s="337"/>
      <c r="D281" s="363"/>
      <c r="E281" s="80" t="str">
        <f>'高額レセ疾病傾向(患者数順)'!$C$8</f>
        <v>0903</v>
      </c>
      <c r="F281" s="231" t="str">
        <f>'高額レセ疾病傾向(患者数順)'!$D$8</f>
        <v>その他の心疾患</v>
      </c>
      <c r="G281" s="231" t="s">
        <v>434</v>
      </c>
      <c r="H281" s="81">
        <v>140</v>
      </c>
      <c r="I281" s="82">
        <v>399549480</v>
      </c>
      <c r="J281" s="83">
        <v>88048540</v>
      </c>
      <c r="K281" s="72">
        <f t="shared" si="61"/>
        <v>487598020</v>
      </c>
      <c r="L281" s="182">
        <f t="shared" si="59"/>
        <v>3482843</v>
      </c>
      <c r="M281" s="189">
        <f t="shared" ref="M281:M284" si="65">IFERROR(H281/$Q$60,0)</f>
        <v>1.184934405416843E-2</v>
      </c>
    </row>
    <row r="282" spans="2:13" ht="29.25" customHeight="1">
      <c r="B282" s="344"/>
      <c r="C282" s="337"/>
      <c r="D282" s="363"/>
      <c r="E282" s="80" t="str">
        <f>'高額レセ疾病傾向(患者数順)'!$C$9</f>
        <v>0210</v>
      </c>
      <c r="F282" s="231" t="str">
        <f>'高額レセ疾病傾向(患者数順)'!$D$9</f>
        <v>その他の悪性新生物&lt;腫瘍&gt;</v>
      </c>
      <c r="G282" s="231" t="s">
        <v>424</v>
      </c>
      <c r="H282" s="81">
        <v>110</v>
      </c>
      <c r="I282" s="82">
        <v>251978940</v>
      </c>
      <c r="J282" s="83">
        <v>163902110</v>
      </c>
      <c r="K282" s="72">
        <f t="shared" si="61"/>
        <v>415881050</v>
      </c>
      <c r="L282" s="182">
        <f t="shared" si="59"/>
        <v>3780736.8181818184</v>
      </c>
      <c r="M282" s="189">
        <f t="shared" si="65"/>
        <v>9.3101988997037668E-3</v>
      </c>
    </row>
    <row r="283" spans="2:13" ht="29.25" customHeight="1">
      <c r="B283" s="344"/>
      <c r="C283" s="337"/>
      <c r="D283" s="363"/>
      <c r="E283" s="80" t="str">
        <f>'高額レセ疾病傾向(患者数順)'!$C$10</f>
        <v>0906</v>
      </c>
      <c r="F283" s="231" t="str">
        <f>'高額レセ疾病傾向(患者数順)'!$D$10</f>
        <v>脳梗塞</v>
      </c>
      <c r="G283" s="231" t="s">
        <v>608</v>
      </c>
      <c r="H283" s="81">
        <v>77</v>
      </c>
      <c r="I283" s="82">
        <v>226215770</v>
      </c>
      <c r="J283" s="83">
        <v>21664950</v>
      </c>
      <c r="K283" s="72">
        <f t="shared" si="61"/>
        <v>247880720</v>
      </c>
      <c r="L283" s="182">
        <f t="shared" si="59"/>
        <v>3219230.1298701297</v>
      </c>
      <c r="M283" s="189">
        <f t="shared" si="65"/>
        <v>6.5171392297926362E-3</v>
      </c>
    </row>
    <row r="284" spans="2:13" ht="29.25" customHeight="1" thickBot="1">
      <c r="B284" s="345"/>
      <c r="C284" s="339"/>
      <c r="D284" s="364"/>
      <c r="E284" s="84" t="str">
        <f>'高額レセ疾病傾向(患者数順)'!$C$11</f>
        <v>1011</v>
      </c>
      <c r="F284" s="232" t="str">
        <f>'高額レセ疾病傾向(患者数順)'!$D$11</f>
        <v>その他の呼吸器系の疾患</v>
      </c>
      <c r="G284" s="232" t="s">
        <v>629</v>
      </c>
      <c r="H284" s="85">
        <v>77</v>
      </c>
      <c r="I284" s="86">
        <v>202150020</v>
      </c>
      <c r="J284" s="87">
        <v>30726050</v>
      </c>
      <c r="K284" s="73">
        <f t="shared" si="61"/>
        <v>232876070</v>
      </c>
      <c r="L284" s="183">
        <f t="shared" si="59"/>
        <v>3024364.5454545454</v>
      </c>
      <c r="M284" s="189">
        <f t="shared" si="65"/>
        <v>6.5171392297926362E-3</v>
      </c>
    </row>
    <row r="285" spans="2:13" ht="29.25" customHeight="1">
      <c r="B285" s="343">
        <v>57</v>
      </c>
      <c r="C285" s="356" t="s">
        <v>50</v>
      </c>
      <c r="D285" s="362">
        <f>Q61</f>
        <v>8838</v>
      </c>
      <c r="E285" s="88" t="str">
        <f>'高額レセ疾病傾向(患者数順)'!$C$7</f>
        <v>1901</v>
      </c>
      <c r="F285" s="230" t="str">
        <f>'高額レセ疾病傾向(患者数順)'!$D$7</f>
        <v>骨折</v>
      </c>
      <c r="G285" s="230" t="s">
        <v>542</v>
      </c>
      <c r="H285" s="138">
        <v>147</v>
      </c>
      <c r="I285" s="139">
        <v>385402900</v>
      </c>
      <c r="J285" s="140">
        <v>52967340</v>
      </c>
      <c r="K285" s="71">
        <f>SUM(I285:J285)</f>
        <v>438370240</v>
      </c>
      <c r="L285" s="181">
        <f t="shared" si="59"/>
        <v>2982110.4761904762</v>
      </c>
      <c r="M285" s="188">
        <f>IFERROR(H285/$Q$61,0)</f>
        <v>1.6632722335369995E-2</v>
      </c>
    </row>
    <row r="286" spans="2:13" ht="29.25" customHeight="1">
      <c r="B286" s="344"/>
      <c r="C286" s="337"/>
      <c r="D286" s="363"/>
      <c r="E286" s="80" t="str">
        <f>'高額レセ疾病傾向(患者数順)'!$C$8</f>
        <v>0903</v>
      </c>
      <c r="F286" s="231" t="str">
        <f>'高額レセ疾病傾向(患者数順)'!$D$8</f>
        <v>その他の心疾患</v>
      </c>
      <c r="G286" s="231" t="s">
        <v>630</v>
      </c>
      <c r="H286" s="81">
        <v>124</v>
      </c>
      <c r="I286" s="82">
        <v>379619770</v>
      </c>
      <c r="J286" s="83">
        <v>86180000</v>
      </c>
      <c r="K286" s="72">
        <f t="shared" si="61"/>
        <v>465799770</v>
      </c>
      <c r="L286" s="182">
        <f t="shared" si="59"/>
        <v>3756449.7580645164</v>
      </c>
      <c r="M286" s="189">
        <f t="shared" ref="M286:M289" si="66">IFERROR(H286/$Q$61,0)</f>
        <v>1.4030323602625029E-2</v>
      </c>
    </row>
    <row r="287" spans="2:13" ht="29.25" customHeight="1">
      <c r="B287" s="344"/>
      <c r="C287" s="337"/>
      <c r="D287" s="363"/>
      <c r="E287" s="80" t="str">
        <f>'高額レセ疾病傾向(患者数順)'!$C$9</f>
        <v>0210</v>
      </c>
      <c r="F287" s="231" t="str">
        <f>'高額レセ疾病傾向(患者数順)'!$D$9</f>
        <v>その他の悪性新生物&lt;腫瘍&gt;</v>
      </c>
      <c r="G287" s="231" t="s">
        <v>631</v>
      </c>
      <c r="H287" s="81">
        <v>70</v>
      </c>
      <c r="I287" s="82">
        <v>149869690</v>
      </c>
      <c r="J287" s="83">
        <v>104291110</v>
      </c>
      <c r="K287" s="72">
        <f t="shared" si="61"/>
        <v>254160800</v>
      </c>
      <c r="L287" s="182">
        <f t="shared" si="59"/>
        <v>3630868.5714285714</v>
      </c>
      <c r="M287" s="189">
        <f t="shared" si="66"/>
        <v>7.9203439692238069E-3</v>
      </c>
    </row>
    <row r="288" spans="2:13" ht="29.25" customHeight="1">
      <c r="B288" s="344"/>
      <c r="C288" s="337"/>
      <c r="D288" s="363"/>
      <c r="E288" s="80" t="str">
        <f>'高額レセ疾病傾向(患者数順)'!$C$10</f>
        <v>0906</v>
      </c>
      <c r="F288" s="231" t="str">
        <f>'高額レセ疾病傾向(患者数順)'!$D$10</f>
        <v>脳梗塞</v>
      </c>
      <c r="G288" s="231" t="s">
        <v>632</v>
      </c>
      <c r="H288" s="81">
        <v>66</v>
      </c>
      <c r="I288" s="82">
        <v>224175300</v>
      </c>
      <c r="J288" s="83">
        <v>17870170</v>
      </c>
      <c r="K288" s="72">
        <f t="shared" si="61"/>
        <v>242045470</v>
      </c>
      <c r="L288" s="182">
        <f t="shared" si="59"/>
        <v>3667355.606060606</v>
      </c>
      <c r="M288" s="189">
        <f t="shared" si="66"/>
        <v>7.4677528852681602E-3</v>
      </c>
    </row>
    <row r="289" spans="2:13" ht="29.25" customHeight="1" thickBot="1">
      <c r="B289" s="345"/>
      <c r="C289" s="339"/>
      <c r="D289" s="364"/>
      <c r="E289" s="84" t="str">
        <f>'高額レセ疾病傾向(患者数順)'!$C$11</f>
        <v>1011</v>
      </c>
      <c r="F289" s="232" t="str">
        <f>'高額レセ疾病傾向(患者数順)'!$D$11</f>
        <v>その他の呼吸器系の疾患</v>
      </c>
      <c r="G289" s="232" t="s">
        <v>568</v>
      </c>
      <c r="H289" s="85">
        <v>58</v>
      </c>
      <c r="I289" s="86">
        <v>148791090</v>
      </c>
      <c r="J289" s="87">
        <v>32835170</v>
      </c>
      <c r="K289" s="73">
        <f t="shared" si="61"/>
        <v>181626260</v>
      </c>
      <c r="L289" s="183">
        <f t="shared" si="59"/>
        <v>3131487.2413793104</v>
      </c>
      <c r="M289" s="189">
        <f t="shared" si="66"/>
        <v>6.5625707173568677E-3</v>
      </c>
    </row>
    <row r="290" spans="2:13" ht="29.25" customHeight="1">
      <c r="B290" s="343">
        <v>58</v>
      </c>
      <c r="C290" s="356" t="s">
        <v>30</v>
      </c>
      <c r="D290" s="362">
        <f>Q62</f>
        <v>10258</v>
      </c>
      <c r="E290" s="88" t="str">
        <f>'高額レセ疾病傾向(患者数順)'!$C$7</f>
        <v>1901</v>
      </c>
      <c r="F290" s="230" t="str">
        <f>'高額レセ疾病傾向(患者数順)'!$D$7</f>
        <v>骨折</v>
      </c>
      <c r="G290" s="230" t="s">
        <v>560</v>
      </c>
      <c r="H290" s="138">
        <v>147</v>
      </c>
      <c r="I290" s="139">
        <v>352755670</v>
      </c>
      <c r="J290" s="140">
        <v>63034470</v>
      </c>
      <c r="K290" s="71">
        <f>SUM(I290:J290)</f>
        <v>415790140</v>
      </c>
      <c r="L290" s="181">
        <f t="shared" si="59"/>
        <v>2828504.3537414968</v>
      </c>
      <c r="M290" s="188">
        <f>IFERROR(H290/$Q$62,0)</f>
        <v>1.4330278806784948E-2</v>
      </c>
    </row>
    <row r="291" spans="2:13" ht="29.25" customHeight="1">
      <c r="B291" s="344"/>
      <c r="C291" s="337"/>
      <c r="D291" s="363"/>
      <c r="E291" s="80" t="str">
        <f>'高額レセ疾病傾向(患者数順)'!$C$8</f>
        <v>0903</v>
      </c>
      <c r="F291" s="231" t="str">
        <f>'高額レセ疾病傾向(患者数順)'!$D$8</f>
        <v>その他の心疾患</v>
      </c>
      <c r="G291" s="231" t="s">
        <v>633</v>
      </c>
      <c r="H291" s="81">
        <v>121</v>
      </c>
      <c r="I291" s="82">
        <v>353973060</v>
      </c>
      <c r="J291" s="83">
        <v>67722730</v>
      </c>
      <c r="K291" s="72">
        <f t="shared" si="61"/>
        <v>421695790</v>
      </c>
      <c r="L291" s="182">
        <f t="shared" si="59"/>
        <v>3485089.1735537192</v>
      </c>
      <c r="M291" s="189">
        <f t="shared" ref="M291:M294" si="67">IFERROR(H291/$Q$62,0)</f>
        <v>1.1795671670891012E-2</v>
      </c>
    </row>
    <row r="292" spans="2:13" ht="29.25" customHeight="1">
      <c r="B292" s="344"/>
      <c r="C292" s="337"/>
      <c r="D292" s="363"/>
      <c r="E292" s="80" t="str">
        <f>'高額レセ疾病傾向(患者数順)'!$C$9</f>
        <v>0210</v>
      </c>
      <c r="F292" s="231" t="str">
        <f>'高額レセ疾病傾向(患者数順)'!$D$9</f>
        <v>その他の悪性新生物&lt;腫瘍&gt;</v>
      </c>
      <c r="G292" s="231" t="s">
        <v>428</v>
      </c>
      <c r="H292" s="81">
        <v>79</v>
      </c>
      <c r="I292" s="82">
        <v>149448220</v>
      </c>
      <c r="J292" s="83">
        <v>137119580</v>
      </c>
      <c r="K292" s="72">
        <f t="shared" si="61"/>
        <v>286567800</v>
      </c>
      <c r="L292" s="182">
        <f t="shared" si="59"/>
        <v>3627440.5063291141</v>
      </c>
      <c r="M292" s="189">
        <f t="shared" si="67"/>
        <v>7.7013062975238838E-3</v>
      </c>
    </row>
    <row r="293" spans="2:13" ht="29.25" customHeight="1">
      <c r="B293" s="344"/>
      <c r="C293" s="337"/>
      <c r="D293" s="363"/>
      <c r="E293" s="80" t="str">
        <f>'高額レセ疾病傾向(患者数順)'!$C$10</f>
        <v>0906</v>
      </c>
      <c r="F293" s="231" t="str">
        <f>'高額レセ疾病傾向(患者数順)'!$D$10</f>
        <v>脳梗塞</v>
      </c>
      <c r="G293" s="231" t="s">
        <v>634</v>
      </c>
      <c r="H293" s="81">
        <v>54</v>
      </c>
      <c r="I293" s="82">
        <v>166626840</v>
      </c>
      <c r="J293" s="83">
        <v>16634120</v>
      </c>
      <c r="K293" s="72">
        <f t="shared" si="61"/>
        <v>183260960</v>
      </c>
      <c r="L293" s="182">
        <f t="shared" si="59"/>
        <v>3393721.4814814813</v>
      </c>
      <c r="M293" s="189">
        <f t="shared" si="67"/>
        <v>5.2641840514720218E-3</v>
      </c>
    </row>
    <row r="294" spans="2:13" ht="29.25" customHeight="1" thickBot="1">
      <c r="B294" s="345"/>
      <c r="C294" s="339"/>
      <c r="D294" s="364"/>
      <c r="E294" s="84" t="str">
        <f>'高額レセ疾病傾向(患者数順)'!$C$11</f>
        <v>1011</v>
      </c>
      <c r="F294" s="232" t="str">
        <f>'高額レセ疾病傾向(患者数順)'!$D$11</f>
        <v>その他の呼吸器系の疾患</v>
      </c>
      <c r="G294" s="232" t="s">
        <v>433</v>
      </c>
      <c r="H294" s="85">
        <v>79</v>
      </c>
      <c r="I294" s="86">
        <v>170961430</v>
      </c>
      <c r="J294" s="87">
        <v>45683420</v>
      </c>
      <c r="K294" s="73">
        <f t="shared" si="61"/>
        <v>216644850</v>
      </c>
      <c r="L294" s="183">
        <f t="shared" si="59"/>
        <v>2742339.8734177216</v>
      </c>
      <c r="M294" s="189">
        <f t="shared" si="67"/>
        <v>7.7013062975238838E-3</v>
      </c>
    </row>
    <row r="295" spans="2:13" ht="29.25" customHeight="1">
      <c r="B295" s="343">
        <v>59</v>
      </c>
      <c r="C295" s="356" t="s">
        <v>24</v>
      </c>
      <c r="D295" s="362">
        <f>Q63</f>
        <v>73515</v>
      </c>
      <c r="E295" s="88" t="str">
        <f>'高額レセ疾病傾向(患者数順)'!$C$7</f>
        <v>1901</v>
      </c>
      <c r="F295" s="230" t="str">
        <f>'高額レセ疾病傾向(患者数順)'!$D$7</f>
        <v>骨折</v>
      </c>
      <c r="G295" s="230" t="s">
        <v>422</v>
      </c>
      <c r="H295" s="138">
        <v>1297</v>
      </c>
      <c r="I295" s="139">
        <v>3299920550</v>
      </c>
      <c r="J295" s="140">
        <v>500559020</v>
      </c>
      <c r="K295" s="71">
        <f>SUM(I295:J295)</f>
        <v>3800479570</v>
      </c>
      <c r="L295" s="181">
        <f t="shared" si="59"/>
        <v>2930207.8411719352</v>
      </c>
      <c r="M295" s="188">
        <f>IFERROR(H295/$Q$63,0)</f>
        <v>1.7642657960960349E-2</v>
      </c>
    </row>
    <row r="296" spans="2:13" ht="29.25" customHeight="1">
      <c r="B296" s="344"/>
      <c r="C296" s="337"/>
      <c r="D296" s="363"/>
      <c r="E296" s="80" t="str">
        <f>'高額レセ疾病傾向(患者数順)'!$C$8</f>
        <v>0903</v>
      </c>
      <c r="F296" s="231" t="str">
        <f>'高額レセ疾病傾向(患者数順)'!$D$8</f>
        <v>その他の心疾患</v>
      </c>
      <c r="G296" s="231" t="s">
        <v>432</v>
      </c>
      <c r="H296" s="81">
        <v>819</v>
      </c>
      <c r="I296" s="82">
        <v>2131689350</v>
      </c>
      <c r="J296" s="83">
        <v>500649570</v>
      </c>
      <c r="K296" s="72">
        <f t="shared" si="61"/>
        <v>2632338920</v>
      </c>
      <c r="L296" s="182">
        <f t="shared" si="59"/>
        <v>3214089.0354090356</v>
      </c>
      <c r="M296" s="189">
        <f t="shared" ref="M296:M299" si="68">IFERROR(H296/$Q$63,0)</f>
        <v>1.1140583554376658E-2</v>
      </c>
    </row>
    <row r="297" spans="2:13" ht="29.25" customHeight="1">
      <c r="B297" s="344"/>
      <c r="C297" s="337"/>
      <c r="D297" s="363"/>
      <c r="E297" s="80" t="str">
        <f>'高額レセ疾病傾向(患者数順)'!$C$9</f>
        <v>0210</v>
      </c>
      <c r="F297" s="231" t="str">
        <f>'高額レセ疾病傾向(患者数順)'!$D$9</f>
        <v>その他の悪性新生物&lt;腫瘍&gt;</v>
      </c>
      <c r="G297" s="231" t="s">
        <v>424</v>
      </c>
      <c r="H297" s="81">
        <v>727</v>
      </c>
      <c r="I297" s="82">
        <v>1524575530</v>
      </c>
      <c r="J297" s="83">
        <v>1024086380</v>
      </c>
      <c r="K297" s="72">
        <f t="shared" si="61"/>
        <v>2548661910</v>
      </c>
      <c r="L297" s="182">
        <f t="shared" si="59"/>
        <v>3505724.77303989</v>
      </c>
      <c r="M297" s="189">
        <f t="shared" si="68"/>
        <v>9.889138271101135E-3</v>
      </c>
    </row>
    <row r="298" spans="2:13" ht="29.25" customHeight="1">
      <c r="B298" s="344"/>
      <c r="C298" s="337"/>
      <c r="D298" s="363"/>
      <c r="E298" s="80" t="str">
        <f>'高額レセ疾病傾向(患者数順)'!$C$10</f>
        <v>0906</v>
      </c>
      <c r="F298" s="231" t="str">
        <f>'高額レセ疾病傾向(患者数順)'!$D$10</f>
        <v>脳梗塞</v>
      </c>
      <c r="G298" s="231" t="s">
        <v>430</v>
      </c>
      <c r="H298" s="81">
        <v>497</v>
      </c>
      <c r="I298" s="82">
        <v>1702464280</v>
      </c>
      <c r="J298" s="83">
        <v>134679400</v>
      </c>
      <c r="K298" s="72">
        <f t="shared" si="61"/>
        <v>1837143680</v>
      </c>
      <c r="L298" s="182">
        <f t="shared" si="59"/>
        <v>3696466.15694165</v>
      </c>
      <c r="M298" s="189">
        <f t="shared" si="68"/>
        <v>6.7605250629123306E-3</v>
      </c>
    </row>
    <row r="299" spans="2:13" ht="29.25" customHeight="1" thickBot="1">
      <c r="B299" s="345"/>
      <c r="C299" s="339"/>
      <c r="D299" s="364"/>
      <c r="E299" s="84" t="str">
        <f>'高額レセ疾病傾向(患者数順)'!$C$11</f>
        <v>1011</v>
      </c>
      <c r="F299" s="232" t="str">
        <f>'高額レセ疾病傾向(患者数順)'!$D$11</f>
        <v>その他の呼吸器系の疾患</v>
      </c>
      <c r="G299" s="232" t="s">
        <v>426</v>
      </c>
      <c r="H299" s="85">
        <v>527</v>
      </c>
      <c r="I299" s="86">
        <v>1181543420</v>
      </c>
      <c r="J299" s="87">
        <v>252685240</v>
      </c>
      <c r="K299" s="73">
        <f t="shared" si="61"/>
        <v>1434228660</v>
      </c>
      <c r="L299" s="183">
        <f t="shared" si="59"/>
        <v>2721496.5085388995</v>
      </c>
      <c r="M299" s="189">
        <f t="shared" si="68"/>
        <v>7.1686050465891316E-3</v>
      </c>
    </row>
    <row r="300" spans="2:13" ht="29.25" customHeight="1">
      <c r="B300" s="343">
        <v>60</v>
      </c>
      <c r="C300" s="356" t="s">
        <v>51</v>
      </c>
      <c r="D300" s="362">
        <f>Q64</f>
        <v>9476</v>
      </c>
      <c r="E300" s="88" t="str">
        <f>'高額レセ疾病傾向(患者数順)'!$C$7</f>
        <v>1901</v>
      </c>
      <c r="F300" s="230" t="str">
        <f>'高額レセ疾病傾向(患者数順)'!$D$7</f>
        <v>骨折</v>
      </c>
      <c r="G300" s="230" t="s">
        <v>542</v>
      </c>
      <c r="H300" s="138">
        <v>163</v>
      </c>
      <c r="I300" s="139">
        <v>452420440</v>
      </c>
      <c r="J300" s="140">
        <v>51282700</v>
      </c>
      <c r="K300" s="71">
        <f>SUM(I300:J300)</f>
        <v>503703140</v>
      </c>
      <c r="L300" s="181">
        <f t="shared" si="59"/>
        <v>3090203.3128834357</v>
      </c>
      <c r="M300" s="188">
        <f>IFERROR(H300/$Q$64,0)</f>
        <v>1.7201350780920218E-2</v>
      </c>
    </row>
    <row r="301" spans="2:13" ht="29.25" customHeight="1">
      <c r="B301" s="344"/>
      <c r="C301" s="337"/>
      <c r="D301" s="363"/>
      <c r="E301" s="80" t="str">
        <f>'高額レセ疾病傾向(患者数順)'!$C$8</f>
        <v>0903</v>
      </c>
      <c r="F301" s="231" t="str">
        <f>'高額レセ疾病傾向(患者数順)'!$D$8</f>
        <v>その他の心疾患</v>
      </c>
      <c r="G301" s="231" t="s">
        <v>635</v>
      </c>
      <c r="H301" s="81">
        <v>95</v>
      </c>
      <c r="I301" s="82">
        <v>245088750</v>
      </c>
      <c r="J301" s="83">
        <v>63993530</v>
      </c>
      <c r="K301" s="72">
        <f t="shared" si="61"/>
        <v>309082280</v>
      </c>
      <c r="L301" s="182">
        <f t="shared" si="59"/>
        <v>3253497.6842105263</v>
      </c>
      <c r="M301" s="189">
        <f t="shared" ref="M301:M304" si="69">IFERROR(H301/$Q$64,0)</f>
        <v>1.0025327142254115E-2</v>
      </c>
    </row>
    <row r="302" spans="2:13" ht="29.25" customHeight="1">
      <c r="B302" s="344"/>
      <c r="C302" s="337"/>
      <c r="D302" s="363"/>
      <c r="E302" s="80" t="str">
        <f>'高額レセ疾病傾向(患者数順)'!$C$9</f>
        <v>0210</v>
      </c>
      <c r="F302" s="231" t="str">
        <f>'高額レセ疾病傾向(患者数順)'!$D$9</f>
        <v>その他の悪性新生物&lt;腫瘍&gt;</v>
      </c>
      <c r="G302" s="231" t="s">
        <v>636</v>
      </c>
      <c r="H302" s="81">
        <v>82</v>
      </c>
      <c r="I302" s="82">
        <v>150015150</v>
      </c>
      <c r="J302" s="83">
        <v>105165590</v>
      </c>
      <c r="K302" s="72">
        <f t="shared" si="61"/>
        <v>255180740</v>
      </c>
      <c r="L302" s="182">
        <f t="shared" si="59"/>
        <v>3111960.2439024393</v>
      </c>
      <c r="M302" s="189">
        <f t="shared" si="69"/>
        <v>8.653440270156184E-3</v>
      </c>
    </row>
    <row r="303" spans="2:13" ht="29.25" customHeight="1">
      <c r="B303" s="344"/>
      <c r="C303" s="337"/>
      <c r="D303" s="363"/>
      <c r="E303" s="80" t="str">
        <f>'高額レセ疾病傾向(患者数順)'!$C$10</f>
        <v>0906</v>
      </c>
      <c r="F303" s="231" t="str">
        <f>'高額レセ疾病傾向(患者数順)'!$D$10</f>
        <v>脳梗塞</v>
      </c>
      <c r="G303" s="231" t="s">
        <v>551</v>
      </c>
      <c r="H303" s="81">
        <v>65</v>
      </c>
      <c r="I303" s="82">
        <v>258184590</v>
      </c>
      <c r="J303" s="83">
        <v>16355600</v>
      </c>
      <c r="K303" s="72">
        <f t="shared" si="61"/>
        <v>274540190</v>
      </c>
      <c r="L303" s="182">
        <f t="shared" si="59"/>
        <v>4223695.230769231</v>
      </c>
      <c r="M303" s="189">
        <f t="shared" si="69"/>
        <v>6.8594343604896583E-3</v>
      </c>
    </row>
    <row r="304" spans="2:13" ht="29.25" customHeight="1" thickBot="1">
      <c r="B304" s="345"/>
      <c r="C304" s="339"/>
      <c r="D304" s="364"/>
      <c r="E304" s="84" t="str">
        <f>'高額レセ疾病傾向(患者数順)'!$C$11</f>
        <v>1011</v>
      </c>
      <c r="F304" s="232" t="str">
        <f>'高額レセ疾病傾向(患者数順)'!$D$11</f>
        <v>その他の呼吸器系の疾患</v>
      </c>
      <c r="G304" s="232" t="s">
        <v>637</v>
      </c>
      <c r="H304" s="85">
        <v>56</v>
      </c>
      <c r="I304" s="86">
        <v>169535060</v>
      </c>
      <c r="J304" s="87">
        <v>17817280</v>
      </c>
      <c r="K304" s="73">
        <f t="shared" si="61"/>
        <v>187352340</v>
      </c>
      <c r="L304" s="183">
        <f t="shared" si="59"/>
        <v>3345577.5</v>
      </c>
      <c r="M304" s="190">
        <f t="shared" si="69"/>
        <v>5.9096665259603205E-3</v>
      </c>
    </row>
    <row r="305" spans="2:13" ht="29.25" customHeight="1">
      <c r="B305" s="343">
        <v>61</v>
      </c>
      <c r="C305" s="356" t="s">
        <v>19</v>
      </c>
      <c r="D305" s="362">
        <f>Q65</f>
        <v>8144</v>
      </c>
      <c r="E305" s="88" t="str">
        <f>'高額レセ疾病傾向(患者数順)'!$C$7</f>
        <v>1901</v>
      </c>
      <c r="F305" s="230" t="str">
        <f>'高額レセ疾病傾向(患者数順)'!$D$7</f>
        <v>骨折</v>
      </c>
      <c r="G305" s="230" t="s">
        <v>422</v>
      </c>
      <c r="H305" s="138">
        <v>136</v>
      </c>
      <c r="I305" s="139">
        <v>316617750</v>
      </c>
      <c r="J305" s="140">
        <v>46533160</v>
      </c>
      <c r="K305" s="71">
        <f>SUM(I305:J305)</f>
        <v>363150910</v>
      </c>
      <c r="L305" s="181">
        <f t="shared" si="59"/>
        <v>2670227.2794117648</v>
      </c>
      <c r="M305" s="188">
        <f>IFERROR(H305/$Q$65,0)</f>
        <v>1.6699410609037329E-2</v>
      </c>
    </row>
    <row r="306" spans="2:13" ht="29.25" customHeight="1">
      <c r="B306" s="344"/>
      <c r="C306" s="337"/>
      <c r="D306" s="363"/>
      <c r="E306" s="80" t="str">
        <f>'高額レセ疾病傾向(患者数順)'!$C$8</f>
        <v>0903</v>
      </c>
      <c r="F306" s="231" t="str">
        <f>'高額レセ疾病傾向(患者数順)'!$D$8</f>
        <v>その他の心疾患</v>
      </c>
      <c r="G306" s="231" t="s">
        <v>423</v>
      </c>
      <c r="H306" s="81">
        <v>78</v>
      </c>
      <c r="I306" s="82">
        <v>220278100</v>
      </c>
      <c r="J306" s="83">
        <v>61749710</v>
      </c>
      <c r="K306" s="72">
        <f t="shared" si="61"/>
        <v>282027810</v>
      </c>
      <c r="L306" s="182">
        <f t="shared" si="59"/>
        <v>3615741.153846154</v>
      </c>
      <c r="M306" s="189">
        <f t="shared" ref="M306:M309" si="70">IFERROR(H306/$Q$65,0)</f>
        <v>9.5776031434184668E-3</v>
      </c>
    </row>
    <row r="307" spans="2:13" ht="29.25" customHeight="1">
      <c r="B307" s="344"/>
      <c r="C307" s="337"/>
      <c r="D307" s="363"/>
      <c r="E307" s="80" t="str">
        <f>'高額レセ疾病傾向(患者数順)'!$C$9</f>
        <v>0210</v>
      </c>
      <c r="F307" s="231" t="str">
        <f>'高額レセ疾病傾向(患者数順)'!$D$9</f>
        <v>その他の悪性新生物&lt;腫瘍&gt;</v>
      </c>
      <c r="G307" s="231" t="s">
        <v>572</v>
      </c>
      <c r="H307" s="81">
        <v>69</v>
      </c>
      <c r="I307" s="82">
        <v>153982150</v>
      </c>
      <c r="J307" s="83">
        <v>118543610</v>
      </c>
      <c r="K307" s="72">
        <f t="shared" si="61"/>
        <v>272525760</v>
      </c>
      <c r="L307" s="182">
        <f t="shared" si="59"/>
        <v>3949648.6956521738</v>
      </c>
      <c r="M307" s="189">
        <f t="shared" si="70"/>
        <v>8.472495088408645E-3</v>
      </c>
    </row>
    <row r="308" spans="2:13" ht="29.25" customHeight="1">
      <c r="B308" s="344"/>
      <c r="C308" s="337"/>
      <c r="D308" s="363"/>
      <c r="E308" s="80" t="str">
        <f>'高額レセ疾病傾向(患者数順)'!$C$10</f>
        <v>0906</v>
      </c>
      <c r="F308" s="231" t="str">
        <f>'高額レセ疾病傾向(患者数順)'!$D$10</f>
        <v>脳梗塞</v>
      </c>
      <c r="G308" s="231" t="s">
        <v>594</v>
      </c>
      <c r="H308" s="81">
        <v>64</v>
      </c>
      <c r="I308" s="82">
        <v>213581380</v>
      </c>
      <c r="J308" s="83">
        <v>15283620</v>
      </c>
      <c r="K308" s="72">
        <f t="shared" si="61"/>
        <v>228865000</v>
      </c>
      <c r="L308" s="182">
        <f t="shared" si="59"/>
        <v>3576015.625</v>
      </c>
      <c r="M308" s="189">
        <f t="shared" si="70"/>
        <v>7.8585461689587421E-3</v>
      </c>
    </row>
    <row r="309" spans="2:13" ht="29.25" customHeight="1" thickBot="1">
      <c r="B309" s="345"/>
      <c r="C309" s="339"/>
      <c r="D309" s="364"/>
      <c r="E309" s="84" t="str">
        <f>'高額レセ疾病傾向(患者数順)'!$C$11</f>
        <v>1011</v>
      </c>
      <c r="F309" s="232" t="str">
        <f>'高額レセ疾病傾向(患者数順)'!$D$11</f>
        <v>その他の呼吸器系の疾患</v>
      </c>
      <c r="G309" s="232" t="s">
        <v>555</v>
      </c>
      <c r="H309" s="85">
        <v>58</v>
      </c>
      <c r="I309" s="86">
        <v>116896810</v>
      </c>
      <c r="J309" s="87">
        <v>21969710</v>
      </c>
      <c r="K309" s="73">
        <f t="shared" si="61"/>
        <v>138866520</v>
      </c>
      <c r="L309" s="183">
        <f t="shared" si="59"/>
        <v>2394250.3448275863</v>
      </c>
      <c r="M309" s="189">
        <f t="shared" si="70"/>
        <v>7.1218074656188603E-3</v>
      </c>
    </row>
    <row r="310" spans="2:13" ht="29.25" customHeight="1">
      <c r="B310" s="343">
        <v>62</v>
      </c>
      <c r="C310" s="356" t="s">
        <v>20</v>
      </c>
      <c r="D310" s="362">
        <f>Q66</f>
        <v>12090</v>
      </c>
      <c r="E310" s="88" t="str">
        <f>'高額レセ疾病傾向(患者数順)'!$C$7</f>
        <v>1901</v>
      </c>
      <c r="F310" s="230" t="str">
        <f>'高額レセ疾病傾向(患者数順)'!$D$7</f>
        <v>骨折</v>
      </c>
      <c r="G310" s="230" t="s">
        <v>542</v>
      </c>
      <c r="H310" s="138">
        <v>211</v>
      </c>
      <c r="I310" s="139">
        <v>486675900</v>
      </c>
      <c r="J310" s="140">
        <v>87887780</v>
      </c>
      <c r="K310" s="71">
        <f>SUM(I310:J310)</f>
        <v>574563680</v>
      </c>
      <c r="L310" s="181">
        <f t="shared" si="59"/>
        <v>2723050.6161137442</v>
      </c>
      <c r="M310" s="188">
        <f>IFERROR(H310/$Q$66,0)</f>
        <v>1.7452440033085194E-2</v>
      </c>
    </row>
    <row r="311" spans="2:13" ht="29.25" customHeight="1">
      <c r="B311" s="344"/>
      <c r="C311" s="337"/>
      <c r="D311" s="363"/>
      <c r="E311" s="80" t="str">
        <f>'高額レセ疾病傾向(患者数順)'!$C$8</f>
        <v>0903</v>
      </c>
      <c r="F311" s="231" t="str">
        <f>'高額レセ疾病傾向(患者数順)'!$D$8</f>
        <v>その他の心疾患</v>
      </c>
      <c r="G311" s="231" t="s">
        <v>638</v>
      </c>
      <c r="H311" s="81">
        <v>137</v>
      </c>
      <c r="I311" s="82">
        <v>356402060</v>
      </c>
      <c r="J311" s="83">
        <v>90586030</v>
      </c>
      <c r="K311" s="72">
        <f t="shared" si="61"/>
        <v>446988090</v>
      </c>
      <c r="L311" s="182">
        <f t="shared" si="59"/>
        <v>3262686.7883211677</v>
      </c>
      <c r="M311" s="189">
        <f t="shared" ref="M311:M314" si="71">IFERROR(H311/$Q$66,0)</f>
        <v>1.1331679073614558E-2</v>
      </c>
    </row>
    <row r="312" spans="2:13" ht="29.25" customHeight="1">
      <c r="B312" s="344"/>
      <c r="C312" s="337"/>
      <c r="D312" s="363"/>
      <c r="E312" s="80" t="str">
        <f>'高額レセ疾病傾向(患者数順)'!$C$9</f>
        <v>0210</v>
      </c>
      <c r="F312" s="231" t="str">
        <f>'高額レセ疾病傾向(患者数順)'!$D$9</f>
        <v>その他の悪性新生物&lt;腫瘍&gt;</v>
      </c>
      <c r="G312" s="231" t="s">
        <v>424</v>
      </c>
      <c r="H312" s="81">
        <v>100</v>
      </c>
      <c r="I312" s="82">
        <v>202656110</v>
      </c>
      <c r="J312" s="83">
        <v>184053400</v>
      </c>
      <c r="K312" s="72">
        <f t="shared" si="61"/>
        <v>386709510</v>
      </c>
      <c r="L312" s="182">
        <f t="shared" si="59"/>
        <v>3867095.1</v>
      </c>
      <c r="M312" s="189">
        <f t="shared" si="71"/>
        <v>8.271298593879239E-3</v>
      </c>
    </row>
    <row r="313" spans="2:13" ht="29.25" customHeight="1">
      <c r="B313" s="344"/>
      <c r="C313" s="337"/>
      <c r="D313" s="363"/>
      <c r="E313" s="80" t="str">
        <f>'高額レセ疾病傾向(患者数順)'!$C$10</f>
        <v>0906</v>
      </c>
      <c r="F313" s="231" t="str">
        <f>'高額レセ疾病傾向(患者数順)'!$D$10</f>
        <v>脳梗塞</v>
      </c>
      <c r="G313" s="231" t="s">
        <v>594</v>
      </c>
      <c r="H313" s="81">
        <v>94</v>
      </c>
      <c r="I313" s="82">
        <v>261753790</v>
      </c>
      <c r="J313" s="83">
        <v>25475230</v>
      </c>
      <c r="K313" s="72">
        <f t="shared" si="61"/>
        <v>287229020</v>
      </c>
      <c r="L313" s="182">
        <f t="shared" si="59"/>
        <v>3055627.8723404254</v>
      </c>
      <c r="M313" s="189">
        <f t="shared" si="71"/>
        <v>7.7750206782464847E-3</v>
      </c>
    </row>
    <row r="314" spans="2:13" ht="29.25" customHeight="1" thickBot="1">
      <c r="B314" s="345"/>
      <c r="C314" s="339"/>
      <c r="D314" s="364"/>
      <c r="E314" s="84" t="str">
        <f>'高額レセ疾病傾向(患者数順)'!$C$11</f>
        <v>1011</v>
      </c>
      <c r="F314" s="232" t="str">
        <f>'高額レセ疾病傾向(患者数順)'!$D$11</f>
        <v>その他の呼吸器系の疾患</v>
      </c>
      <c r="G314" s="232" t="s">
        <v>639</v>
      </c>
      <c r="H314" s="85">
        <v>92</v>
      </c>
      <c r="I314" s="86">
        <v>191513700</v>
      </c>
      <c r="J314" s="87">
        <v>48173970</v>
      </c>
      <c r="K314" s="73">
        <f t="shared" si="61"/>
        <v>239687670</v>
      </c>
      <c r="L314" s="183">
        <f t="shared" si="59"/>
        <v>2605300.7608695654</v>
      </c>
      <c r="M314" s="189">
        <f t="shared" si="71"/>
        <v>7.6095947063688999E-3</v>
      </c>
    </row>
    <row r="315" spans="2:13" ht="29.25" customHeight="1">
      <c r="B315" s="343">
        <v>63</v>
      </c>
      <c r="C315" s="356" t="s">
        <v>31</v>
      </c>
      <c r="D315" s="362">
        <f>Q67</f>
        <v>8856</v>
      </c>
      <c r="E315" s="88" t="str">
        <f>'高額レセ疾病傾向(患者数順)'!$C$7</f>
        <v>1901</v>
      </c>
      <c r="F315" s="230" t="str">
        <f>'高額レセ疾病傾向(患者数順)'!$D$7</f>
        <v>骨折</v>
      </c>
      <c r="G315" s="230" t="s">
        <v>422</v>
      </c>
      <c r="H315" s="138">
        <v>174</v>
      </c>
      <c r="I315" s="139">
        <v>434903570</v>
      </c>
      <c r="J315" s="140">
        <v>61693890</v>
      </c>
      <c r="K315" s="71">
        <f>SUM(I315:J315)</f>
        <v>496597460</v>
      </c>
      <c r="L315" s="181">
        <f t="shared" si="59"/>
        <v>2854008.3908045976</v>
      </c>
      <c r="M315" s="188">
        <f>IFERROR(H315/$Q$67,0)</f>
        <v>1.9647696476964769E-2</v>
      </c>
    </row>
    <row r="316" spans="2:13" ht="29.25" customHeight="1">
      <c r="B316" s="344"/>
      <c r="C316" s="337"/>
      <c r="D316" s="363"/>
      <c r="E316" s="80" t="str">
        <f>'高額レセ疾病傾向(患者数順)'!$C$8</f>
        <v>0903</v>
      </c>
      <c r="F316" s="231" t="str">
        <f>'高額レセ疾病傾向(患者数順)'!$D$8</f>
        <v>その他の心疾患</v>
      </c>
      <c r="G316" s="231" t="s">
        <v>640</v>
      </c>
      <c r="H316" s="81">
        <v>96</v>
      </c>
      <c r="I316" s="82">
        <v>275988670</v>
      </c>
      <c r="J316" s="83">
        <v>59836360</v>
      </c>
      <c r="K316" s="72">
        <f t="shared" si="61"/>
        <v>335825030</v>
      </c>
      <c r="L316" s="182">
        <f t="shared" si="59"/>
        <v>3498177.3958333335</v>
      </c>
      <c r="M316" s="189">
        <f t="shared" ref="M316:M319" si="72">IFERROR(H316/$Q$67,0)</f>
        <v>1.0840108401084011E-2</v>
      </c>
    </row>
    <row r="317" spans="2:13" ht="29.25" customHeight="1">
      <c r="B317" s="344"/>
      <c r="C317" s="337"/>
      <c r="D317" s="363"/>
      <c r="E317" s="80" t="str">
        <f>'高額レセ疾病傾向(患者数順)'!$C$9</f>
        <v>0210</v>
      </c>
      <c r="F317" s="231" t="str">
        <f>'高額レセ疾病傾向(患者数順)'!$D$9</f>
        <v>その他の悪性新生物&lt;腫瘍&gt;</v>
      </c>
      <c r="G317" s="231" t="s">
        <v>582</v>
      </c>
      <c r="H317" s="81">
        <v>86</v>
      </c>
      <c r="I317" s="82">
        <v>188723030</v>
      </c>
      <c r="J317" s="83">
        <v>159126200</v>
      </c>
      <c r="K317" s="72">
        <f t="shared" si="61"/>
        <v>347849230</v>
      </c>
      <c r="L317" s="182">
        <f t="shared" si="59"/>
        <v>4044758.4883720931</v>
      </c>
      <c r="M317" s="189">
        <f t="shared" si="72"/>
        <v>9.7109304426377593E-3</v>
      </c>
    </row>
    <row r="318" spans="2:13" ht="29.25" customHeight="1">
      <c r="B318" s="344"/>
      <c r="C318" s="337"/>
      <c r="D318" s="363"/>
      <c r="E318" s="80" t="str">
        <f>'高額レセ疾病傾向(患者数順)'!$C$10</f>
        <v>0906</v>
      </c>
      <c r="F318" s="231" t="str">
        <f>'高額レセ疾病傾向(患者数順)'!$D$10</f>
        <v>脳梗塞</v>
      </c>
      <c r="G318" s="231" t="s">
        <v>641</v>
      </c>
      <c r="H318" s="81">
        <v>86</v>
      </c>
      <c r="I318" s="82">
        <v>278257440</v>
      </c>
      <c r="J318" s="83">
        <v>32707850</v>
      </c>
      <c r="K318" s="72">
        <f t="shared" si="61"/>
        <v>310965290</v>
      </c>
      <c r="L318" s="182">
        <f t="shared" si="59"/>
        <v>3615875.4651162792</v>
      </c>
      <c r="M318" s="189">
        <f t="shared" si="72"/>
        <v>9.7109304426377593E-3</v>
      </c>
    </row>
    <row r="319" spans="2:13" ht="29.25" customHeight="1" thickBot="1">
      <c r="B319" s="345"/>
      <c r="C319" s="339"/>
      <c r="D319" s="364"/>
      <c r="E319" s="84" t="str">
        <f>'高額レセ疾病傾向(患者数順)'!$C$11</f>
        <v>1011</v>
      </c>
      <c r="F319" s="232" t="str">
        <f>'高額レセ疾病傾向(患者数順)'!$D$11</f>
        <v>その他の呼吸器系の疾患</v>
      </c>
      <c r="G319" s="232" t="s">
        <v>541</v>
      </c>
      <c r="H319" s="85">
        <v>42</v>
      </c>
      <c r="I319" s="86">
        <v>76258690</v>
      </c>
      <c r="J319" s="87">
        <v>18195330</v>
      </c>
      <c r="K319" s="73">
        <f t="shared" si="61"/>
        <v>94454020</v>
      </c>
      <c r="L319" s="183">
        <f t="shared" si="59"/>
        <v>2248905.2380952379</v>
      </c>
      <c r="M319" s="189">
        <f t="shared" si="72"/>
        <v>4.7425474254742545E-3</v>
      </c>
    </row>
    <row r="320" spans="2:13" ht="29.25" customHeight="1">
      <c r="B320" s="343">
        <v>64</v>
      </c>
      <c r="C320" s="356" t="s">
        <v>52</v>
      </c>
      <c r="D320" s="362">
        <f>Q68</f>
        <v>9348</v>
      </c>
      <c r="E320" s="88" t="str">
        <f>'高額レセ疾病傾向(患者数順)'!$C$7</f>
        <v>1901</v>
      </c>
      <c r="F320" s="230" t="str">
        <f>'高額レセ疾病傾向(患者数順)'!$D$7</f>
        <v>骨折</v>
      </c>
      <c r="G320" s="230" t="s">
        <v>542</v>
      </c>
      <c r="H320" s="138">
        <v>167</v>
      </c>
      <c r="I320" s="139">
        <v>437786360</v>
      </c>
      <c r="J320" s="140">
        <v>60022580</v>
      </c>
      <c r="K320" s="71">
        <f>SUM(I320:J320)</f>
        <v>497808940</v>
      </c>
      <c r="L320" s="181">
        <f t="shared" si="59"/>
        <v>2980891.8562874249</v>
      </c>
      <c r="M320" s="188">
        <f>IFERROR(H320/$Q$68,0)</f>
        <v>1.7864783910997006E-2</v>
      </c>
    </row>
    <row r="321" spans="2:13" ht="29.25" customHeight="1">
      <c r="B321" s="344"/>
      <c r="C321" s="337"/>
      <c r="D321" s="363"/>
      <c r="E321" s="80" t="str">
        <f>'高額レセ疾病傾向(患者数順)'!$C$8</f>
        <v>0903</v>
      </c>
      <c r="F321" s="231" t="str">
        <f>'高額レセ疾病傾向(患者数順)'!$D$8</f>
        <v>その他の心疾患</v>
      </c>
      <c r="G321" s="231" t="s">
        <v>423</v>
      </c>
      <c r="H321" s="81">
        <v>98</v>
      </c>
      <c r="I321" s="82">
        <v>271352960</v>
      </c>
      <c r="J321" s="83">
        <v>61672880</v>
      </c>
      <c r="K321" s="72">
        <f t="shared" si="61"/>
        <v>333025840</v>
      </c>
      <c r="L321" s="182">
        <f t="shared" si="59"/>
        <v>3398222.8571428573</v>
      </c>
      <c r="M321" s="189">
        <f t="shared" ref="M321:M324" si="73">IFERROR(H321/$Q$68,0)</f>
        <v>1.0483525887890458E-2</v>
      </c>
    </row>
    <row r="322" spans="2:13" ht="29.25" customHeight="1">
      <c r="B322" s="344"/>
      <c r="C322" s="337"/>
      <c r="D322" s="363"/>
      <c r="E322" s="80" t="str">
        <f>'高額レセ疾病傾向(患者数順)'!$C$9</f>
        <v>0210</v>
      </c>
      <c r="F322" s="231" t="str">
        <f>'高額レセ疾病傾向(患者数順)'!$D$9</f>
        <v>その他の悪性新生物&lt;腫瘍&gt;</v>
      </c>
      <c r="G322" s="231" t="s">
        <v>642</v>
      </c>
      <c r="H322" s="81">
        <v>77</v>
      </c>
      <c r="I322" s="82">
        <v>149796410</v>
      </c>
      <c r="J322" s="83">
        <v>76373130</v>
      </c>
      <c r="K322" s="72">
        <f t="shared" si="61"/>
        <v>226169540</v>
      </c>
      <c r="L322" s="182">
        <f t="shared" si="59"/>
        <v>2937266.7532467535</v>
      </c>
      <c r="M322" s="189">
        <f t="shared" si="73"/>
        <v>8.2370560547710744E-3</v>
      </c>
    </row>
    <row r="323" spans="2:13" ht="29.25" customHeight="1">
      <c r="B323" s="344"/>
      <c r="C323" s="337"/>
      <c r="D323" s="363"/>
      <c r="E323" s="80" t="str">
        <f>'高額レセ疾病傾向(患者数順)'!$C$10</f>
        <v>0906</v>
      </c>
      <c r="F323" s="231" t="str">
        <f>'高額レセ疾病傾向(患者数順)'!$D$10</f>
        <v>脳梗塞</v>
      </c>
      <c r="G323" s="231" t="s">
        <v>549</v>
      </c>
      <c r="H323" s="81">
        <v>66</v>
      </c>
      <c r="I323" s="82">
        <v>278119360</v>
      </c>
      <c r="J323" s="83">
        <v>19097310</v>
      </c>
      <c r="K323" s="72">
        <f t="shared" si="61"/>
        <v>297216670</v>
      </c>
      <c r="L323" s="182">
        <f t="shared" si="59"/>
        <v>4503282.8787878789</v>
      </c>
      <c r="M323" s="189">
        <f t="shared" si="73"/>
        <v>7.0603337612323491E-3</v>
      </c>
    </row>
    <row r="324" spans="2:13" ht="29.25" customHeight="1" thickBot="1">
      <c r="B324" s="345"/>
      <c r="C324" s="339"/>
      <c r="D324" s="364"/>
      <c r="E324" s="84" t="str">
        <f>'高額レセ疾病傾向(患者数順)'!$C$11</f>
        <v>1011</v>
      </c>
      <c r="F324" s="232" t="str">
        <f>'高額レセ疾病傾向(患者数順)'!$D$11</f>
        <v>その他の呼吸器系の疾患</v>
      </c>
      <c r="G324" s="232" t="s">
        <v>598</v>
      </c>
      <c r="H324" s="85">
        <v>66</v>
      </c>
      <c r="I324" s="86">
        <v>165093760</v>
      </c>
      <c r="J324" s="87">
        <v>39500120</v>
      </c>
      <c r="K324" s="73">
        <f t="shared" si="61"/>
        <v>204593880</v>
      </c>
      <c r="L324" s="183">
        <f t="shared" si="59"/>
        <v>3099907.2727272729</v>
      </c>
      <c r="M324" s="189">
        <f t="shared" si="73"/>
        <v>7.0603337612323491E-3</v>
      </c>
    </row>
    <row r="325" spans="2:13" ht="29.25" customHeight="1">
      <c r="B325" s="343">
        <v>65</v>
      </c>
      <c r="C325" s="356" t="s">
        <v>12</v>
      </c>
      <c r="D325" s="362">
        <f>Q69</f>
        <v>4511</v>
      </c>
      <c r="E325" s="88" t="str">
        <f>'高額レセ疾病傾向(患者数順)'!$C$7</f>
        <v>1901</v>
      </c>
      <c r="F325" s="230" t="str">
        <f>'高額レセ疾病傾向(患者数順)'!$D$7</f>
        <v>骨折</v>
      </c>
      <c r="G325" s="230" t="s">
        <v>643</v>
      </c>
      <c r="H325" s="138">
        <v>88</v>
      </c>
      <c r="I325" s="139">
        <v>233278440</v>
      </c>
      <c r="J325" s="140">
        <v>26426680</v>
      </c>
      <c r="K325" s="71">
        <f>SUM(I325:J325)</f>
        <v>259705120</v>
      </c>
      <c r="L325" s="181">
        <f t="shared" ref="L325:L379" si="74">IFERROR(K325/H325,"-")</f>
        <v>2951194.5454545454</v>
      </c>
      <c r="M325" s="188">
        <f>IFERROR(H325/$Q$69,0)</f>
        <v>1.9507869651961871E-2</v>
      </c>
    </row>
    <row r="326" spans="2:13" ht="29.25" customHeight="1">
      <c r="B326" s="344"/>
      <c r="C326" s="337"/>
      <c r="D326" s="363"/>
      <c r="E326" s="80" t="str">
        <f>'高額レセ疾病傾向(患者数順)'!$C$8</f>
        <v>0903</v>
      </c>
      <c r="F326" s="231" t="str">
        <f>'高額レセ疾病傾向(患者数順)'!$D$8</f>
        <v>その他の心疾患</v>
      </c>
      <c r="G326" s="231" t="s">
        <v>427</v>
      </c>
      <c r="H326" s="81">
        <v>51</v>
      </c>
      <c r="I326" s="82">
        <v>146054410</v>
      </c>
      <c r="J326" s="83">
        <v>24953550</v>
      </c>
      <c r="K326" s="72">
        <f t="shared" si="61"/>
        <v>171007960</v>
      </c>
      <c r="L326" s="182">
        <f t="shared" si="74"/>
        <v>3353097.254901961</v>
      </c>
      <c r="M326" s="189">
        <f t="shared" ref="M326:M329" si="75">IFERROR(H326/$Q$69,0)</f>
        <v>1.1305697184659722E-2</v>
      </c>
    </row>
    <row r="327" spans="2:13" ht="29.25" customHeight="1">
      <c r="B327" s="344"/>
      <c r="C327" s="337"/>
      <c r="D327" s="363"/>
      <c r="E327" s="80" t="str">
        <f>'高額レセ疾病傾向(患者数順)'!$C$9</f>
        <v>0210</v>
      </c>
      <c r="F327" s="231" t="str">
        <f>'高額レセ疾病傾向(患者数順)'!$D$9</f>
        <v>その他の悪性新生物&lt;腫瘍&gt;</v>
      </c>
      <c r="G327" s="231" t="s">
        <v>644</v>
      </c>
      <c r="H327" s="81">
        <v>45</v>
      </c>
      <c r="I327" s="82">
        <v>110001160</v>
      </c>
      <c r="J327" s="83">
        <v>69908260</v>
      </c>
      <c r="K327" s="72">
        <f t="shared" si="61"/>
        <v>179909420</v>
      </c>
      <c r="L327" s="182">
        <f t="shared" si="74"/>
        <v>3997987.111111111</v>
      </c>
      <c r="M327" s="189">
        <f t="shared" si="75"/>
        <v>9.9756151629350476E-3</v>
      </c>
    </row>
    <row r="328" spans="2:13" ht="29.25" customHeight="1">
      <c r="B328" s="344"/>
      <c r="C328" s="337"/>
      <c r="D328" s="363"/>
      <c r="E328" s="80" t="str">
        <f>'高額レセ疾病傾向(患者数順)'!$C$10</f>
        <v>0906</v>
      </c>
      <c r="F328" s="231" t="str">
        <f>'高額レセ疾病傾向(患者数順)'!$D$10</f>
        <v>脳梗塞</v>
      </c>
      <c r="G328" s="231" t="s">
        <v>645</v>
      </c>
      <c r="H328" s="81">
        <v>49</v>
      </c>
      <c r="I328" s="82">
        <v>169192400</v>
      </c>
      <c r="J328" s="83">
        <v>11816490</v>
      </c>
      <c r="K328" s="72">
        <f t="shared" si="61"/>
        <v>181008890</v>
      </c>
      <c r="L328" s="182">
        <f t="shared" si="74"/>
        <v>3694058.9795918367</v>
      </c>
      <c r="M328" s="189">
        <f t="shared" si="75"/>
        <v>1.0862336510751497E-2</v>
      </c>
    </row>
    <row r="329" spans="2:13" ht="29.25" customHeight="1" thickBot="1">
      <c r="B329" s="345"/>
      <c r="C329" s="339"/>
      <c r="D329" s="364"/>
      <c r="E329" s="84" t="str">
        <f>'高額レセ疾病傾向(患者数順)'!$C$11</f>
        <v>1011</v>
      </c>
      <c r="F329" s="232" t="str">
        <f>'高額レセ疾病傾向(患者数順)'!$D$11</f>
        <v>その他の呼吸器系の疾患</v>
      </c>
      <c r="G329" s="232" t="s">
        <v>545</v>
      </c>
      <c r="H329" s="85">
        <v>30</v>
      </c>
      <c r="I329" s="86">
        <v>76086650</v>
      </c>
      <c r="J329" s="87">
        <v>15363770</v>
      </c>
      <c r="K329" s="73">
        <f t="shared" si="61"/>
        <v>91450420</v>
      </c>
      <c r="L329" s="183">
        <f t="shared" si="74"/>
        <v>3048347.3333333335</v>
      </c>
      <c r="M329" s="189">
        <f t="shared" si="75"/>
        <v>6.6504101086233653E-3</v>
      </c>
    </row>
    <row r="330" spans="2:13" ht="29.25" customHeight="1">
      <c r="B330" s="343">
        <v>66</v>
      </c>
      <c r="C330" s="356" t="s">
        <v>6</v>
      </c>
      <c r="D330" s="362">
        <f>Q70</f>
        <v>4569</v>
      </c>
      <c r="E330" s="88" t="str">
        <f>'高額レセ疾病傾向(患者数順)'!$C$7</f>
        <v>1901</v>
      </c>
      <c r="F330" s="230" t="str">
        <f>'高額レセ疾病傾向(患者数順)'!$D$7</f>
        <v>骨折</v>
      </c>
      <c r="G330" s="230" t="s">
        <v>422</v>
      </c>
      <c r="H330" s="138">
        <v>78</v>
      </c>
      <c r="I330" s="139">
        <v>254908470</v>
      </c>
      <c r="J330" s="140">
        <v>28184530</v>
      </c>
      <c r="K330" s="71">
        <f>SUM(I330:J330)</f>
        <v>283093000</v>
      </c>
      <c r="L330" s="181">
        <f t="shared" si="74"/>
        <v>3629397.435897436</v>
      </c>
      <c r="M330" s="188">
        <f>IFERROR(H330/$Q$70,0)</f>
        <v>1.7071569271175313E-2</v>
      </c>
    </row>
    <row r="331" spans="2:13" ht="29.25" customHeight="1">
      <c r="B331" s="344"/>
      <c r="C331" s="337"/>
      <c r="D331" s="363"/>
      <c r="E331" s="80" t="str">
        <f>'高額レセ疾病傾向(患者数順)'!$C$8</f>
        <v>0903</v>
      </c>
      <c r="F331" s="231" t="str">
        <f>'高額レセ疾病傾向(患者数順)'!$D$8</f>
        <v>その他の心疾患</v>
      </c>
      <c r="G331" s="231" t="s">
        <v>427</v>
      </c>
      <c r="H331" s="81">
        <v>60</v>
      </c>
      <c r="I331" s="82">
        <v>174902160</v>
      </c>
      <c r="J331" s="83">
        <v>39528810</v>
      </c>
      <c r="K331" s="72">
        <f t="shared" ref="K331:K374" si="76">SUM(I331:J331)</f>
        <v>214430970</v>
      </c>
      <c r="L331" s="182">
        <f t="shared" si="74"/>
        <v>3573849.5</v>
      </c>
      <c r="M331" s="189">
        <f t="shared" ref="M331:M334" si="77">IFERROR(H331/$Q$70,0)</f>
        <v>1.3131976362442548E-2</v>
      </c>
    </row>
    <row r="332" spans="2:13" ht="29.25" customHeight="1">
      <c r="B332" s="344"/>
      <c r="C332" s="337"/>
      <c r="D332" s="363"/>
      <c r="E332" s="80" t="str">
        <f>'高額レセ疾病傾向(患者数順)'!$C$9</f>
        <v>0210</v>
      </c>
      <c r="F332" s="231" t="str">
        <f>'高額レセ疾病傾向(患者数順)'!$D$9</f>
        <v>その他の悪性新生物&lt;腫瘍&gt;</v>
      </c>
      <c r="G332" s="231" t="s">
        <v>646</v>
      </c>
      <c r="H332" s="81">
        <v>31</v>
      </c>
      <c r="I332" s="82">
        <v>52415130</v>
      </c>
      <c r="J332" s="83">
        <v>46267490</v>
      </c>
      <c r="K332" s="72">
        <f t="shared" si="76"/>
        <v>98682620</v>
      </c>
      <c r="L332" s="182">
        <f t="shared" si="74"/>
        <v>3183310.3225806453</v>
      </c>
      <c r="M332" s="189">
        <f t="shared" si="77"/>
        <v>6.7848544539286498E-3</v>
      </c>
    </row>
    <row r="333" spans="2:13" ht="29.25" customHeight="1">
      <c r="B333" s="344"/>
      <c r="C333" s="337"/>
      <c r="D333" s="363"/>
      <c r="E333" s="80" t="str">
        <f>'高額レセ疾病傾向(患者数順)'!$C$10</f>
        <v>0906</v>
      </c>
      <c r="F333" s="231" t="str">
        <f>'高額レセ疾病傾向(患者数順)'!$D$10</f>
        <v>脳梗塞</v>
      </c>
      <c r="G333" s="231" t="s">
        <v>609</v>
      </c>
      <c r="H333" s="81">
        <v>31</v>
      </c>
      <c r="I333" s="82">
        <v>116610580</v>
      </c>
      <c r="J333" s="83">
        <v>8613790</v>
      </c>
      <c r="K333" s="72">
        <f t="shared" si="76"/>
        <v>125224370</v>
      </c>
      <c r="L333" s="182">
        <f t="shared" si="74"/>
        <v>4039495.8064516131</v>
      </c>
      <c r="M333" s="189">
        <f t="shared" si="77"/>
        <v>6.7848544539286498E-3</v>
      </c>
    </row>
    <row r="334" spans="2:13" ht="29.25" customHeight="1" thickBot="1">
      <c r="B334" s="345"/>
      <c r="C334" s="339"/>
      <c r="D334" s="364"/>
      <c r="E334" s="84" t="str">
        <f>'高額レセ疾病傾向(患者数順)'!$C$11</f>
        <v>1011</v>
      </c>
      <c r="F334" s="232" t="str">
        <f>'高額レセ疾病傾向(患者数順)'!$D$11</f>
        <v>その他の呼吸器系の疾患</v>
      </c>
      <c r="G334" s="232" t="s">
        <v>647</v>
      </c>
      <c r="H334" s="85">
        <v>26</v>
      </c>
      <c r="I334" s="86">
        <v>54158400</v>
      </c>
      <c r="J334" s="87">
        <v>14968510</v>
      </c>
      <c r="K334" s="73">
        <f t="shared" si="76"/>
        <v>69126910</v>
      </c>
      <c r="L334" s="183">
        <f t="shared" si="74"/>
        <v>2658727.3076923075</v>
      </c>
      <c r="M334" s="190">
        <f t="shared" si="77"/>
        <v>5.6905230903917707E-3</v>
      </c>
    </row>
    <row r="335" spans="2:13" ht="29.25" customHeight="1">
      <c r="B335" s="343">
        <v>67</v>
      </c>
      <c r="C335" s="356" t="s">
        <v>7</v>
      </c>
      <c r="D335" s="362">
        <f>Q71</f>
        <v>2082</v>
      </c>
      <c r="E335" s="88" t="str">
        <f>'高額レセ疾病傾向(患者数順)'!$C$7</f>
        <v>1901</v>
      </c>
      <c r="F335" s="230" t="str">
        <f>'高額レセ疾病傾向(患者数順)'!$D$7</f>
        <v>骨折</v>
      </c>
      <c r="G335" s="230" t="s">
        <v>537</v>
      </c>
      <c r="H335" s="138">
        <v>37</v>
      </c>
      <c r="I335" s="139">
        <v>124974240</v>
      </c>
      <c r="J335" s="140">
        <v>9283310</v>
      </c>
      <c r="K335" s="71">
        <f>SUM(I335:J335)</f>
        <v>134257550</v>
      </c>
      <c r="L335" s="181">
        <f t="shared" si="74"/>
        <v>3628582.4324324327</v>
      </c>
      <c r="M335" s="188">
        <f>IFERROR(H335/$Q$71,0)</f>
        <v>1.777137367915466E-2</v>
      </c>
    </row>
    <row r="336" spans="2:13" ht="29.25" customHeight="1">
      <c r="B336" s="344"/>
      <c r="C336" s="337"/>
      <c r="D336" s="363"/>
      <c r="E336" s="80" t="str">
        <f>'高額レセ疾病傾向(患者数順)'!$C$8</f>
        <v>0903</v>
      </c>
      <c r="F336" s="231" t="str">
        <f>'高額レセ疾病傾向(患者数順)'!$D$8</f>
        <v>その他の心疾患</v>
      </c>
      <c r="G336" s="231" t="s">
        <v>585</v>
      </c>
      <c r="H336" s="81">
        <v>28</v>
      </c>
      <c r="I336" s="82">
        <v>69663920</v>
      </c>
      <c r="J336" s="83">
        <v>14739730</v>
      </c>
      <c r="K336" s="72">
        <f t="shared" si="76"/>
        <v>84403650</v>
      </c>
      <c r="L336" s="182">
        <f t="shared" si="74"/>
        <v>3014416.0714285714</v>
      </c>
      <c r="M336" s="189">
        <f t="shared" ref="M336:M339" si="78">IFERROR(H336/$Q$71,0)</f>
        <v>1.3448607108549471E-2</v>
      </c>
    </row>
    <row r="337" spans="2:13" ht="29.25" customHeight="1">
      <c r="B337" s="344"/>
      <c r="C337" s="337"/>
      <c r="D337" s="363"/>
      <c r="E337" s="80" t="str">
        <f>'高額レセ疾病傾向(患者数順)'!$C$9</f>
        <v>0210</v>
      </c>
      <c r="F337" s="231" t="str">
        <f>'高額レセ疾病傾向(患者数順)'!$D$9</f>
        <v>その他の悪性新生物&lt;腫瘍&gt;</v>
      </c>
      <c r="G337" s="231" t="s">
        <v>648</v>
      </c>
      <c r="H337" s="81">
        <v>19</v>
      </c>
      <c r="I337" s="82">
        <v>32807170</v>
      </c>
      <c r="J337" s="83">
        <v>25983600</v>
      </c>
      <c r="K337" s="72">
        <f t="shared" si="76"/>
        <v>58790770</v>
      </c>
      <c r="L337" s="182">
        <f t="shared" si="74"/>
        <v>3094251.0526315789</v>
      </c>
      <c r="M337" s="189">
        <f t="shared" si="78"/>
        <v>9.1258405379442843E-3</v>
      </c>
    </row>
    <row r="338" spans="2:13" ht="29.25" customHeight="1">
      <c r="B338" s="344"/>
      <c r="C338" s="337"/>
      <c r="D338" s="363"/>
      <c r="E338" s="80" t="str">
        <f>'高額レセ疾病傾向(患者数順)'!$C$10</f>
        <v>0906</v>
      </c>
      <c r="F338" s="231" t="str">
        <f>'高額レセ疾病傾向(患者数順)'!$D$10</f>
        <v>脳梗塞</v>
      </c>
      <c r="G338" s="231" t="s">
        <v>649</v>
      </c>
      <c r="H338" s="81">
        <v>21</v>
      </c>
      <c r="I338" s="82">
        <v>80655120</v>
      </c>
      <c r="J338" s="83">
        <v>5213030</v>
      </c>
      <c r="K338" s="72">
        <f t="shared" si="76"/>
        <v>85868150</v>
      </c>
      <c r="L338" s="182">
        <f t="shared" si="74"/>
        <v>4088959.5238095238</v>
      </c>
      <c r="M338" s="189">
        <f t="shared" si="78"/>
        <v>1.0086455331412104E-2</v>
      </c>
    </row>
    <row r="339" spans="2:13" ht="29.25" customHeight="1" thickBot="1">
      <c r="B339" s="345"/>
      <c r="C339" s="339"/>
      <c r="D339" s="364"/>
      <c r="E339" s="84" t="str">
        <f>'高額レセ疾病傾向(患者数順)'!$C$11</f>
        <v>1011</v>
      </c>
      <c r="F339" s="232" t="str">
        <f>'高額レセ疾病傾向(患者数順)'!$D$11</f>
        <v>その他の呼吸器系の疾患</v>
      </c>
      <c r="G339" s="232" t="s">
        <v>598</v>
      </c>
      <c r="H339" s="85">
        <v>22</v>
      </c>
      <c r="I339" s="86">
        <v>43184990</v>
      </c>
      <c r="J339" s="87">
        <v>11581380</v>
      </c>
      <c r="K339" s="73">
        <f t="shared" si="76"/>
        <v>54766370</v>
      </c>
      <c r="L339" s="183">
        <f t="shared" si="74"/>
        <v>2489380.4545454546</v>
      </c>
      <c r="M339" s="189">
        <f t="shared" si="78"/>
        <v>1.0566762728146013E-2</v>
      </c>
    </row>
    <row r="340" spans="2:13" ht="29.25" customHeight="1">
      <c r="B340" s="343">
        <v>68</v>
      </c>
      <c r="C340" s="356" t="s">
        <v>53</v>
      </c>
      <c r="D340" s="362">
        <f>Q72</f>
        <v>2824</v>
      </c>
      <c r="E340" s="88" t="str">
        <f>'高額レセ疾病傾向(患者数順)'!$C$7</f>
        <v>1901</v>
      </c>
      <c r="F340" s="230" t="str">
        <f>'高額レセ疾病傾向(患者数順)'!$D$7</f>
        <v>骨折</v>
      </c>
      <c r="G340" s="230" t="s">
        <v>650</v>
      </c>
      <c r="H340" s="138">
        <v>43</v>
      </c>
      <c r="I340" s="139">
        <v>124742940</v>
      </c>
      <c r="J340" s="140">
        <v>14329760</v>
      </c>
      <c r="K340" s="71">
        <f>SUM(I340:J340)</f>
        <v>139072700</v>
      </c>
      <c r="L340" s="181">
        <f t="shared" si="74"/>
        <v>3234248.8372093025</v>
      </c>
      <c r="M340" s="188">
        <f>IFERROR(H340/$Q$72,0)</f>
        <v>1.5226628895184136E-2</v>
      </c>
    </row>
    <row r="341" spans="2:13" ht="29.25" customHeight="1">
      <c r="B341" s="344"/>
      <c r="C341" s="337"/>
      <c r="D341" s="363"/>
      <c r="E341" s="80" t="str">
        <f>'高額レセ疾病傾向(患者数順)'!$C$8</f>
        <v>0903</v>
      </c>
      <c r="F341" s="231" t="str">
        <f>'高額レセ疾病傾向(患者数順)'!$D$8</f>
        <v>その他の心疾患</v>
      </c>
      <c r="G341" s="231" t="s">
        <v>651</v>
      </c>
      <c r="H341" s="81">
        <v>25</v>
      </c>
      <c r="I341" s="82">
        <v>87129240</v>
      </c>
      <c r="J341" s="83">
        <v>13963840</v>
      </c>
      <c r="K341" s="72">
        <f t="shared" si="76"/>
        <v>101093080</v>
      </c>
      <c r="L341" s="182">
        <f t="shared" si="74"/>
        <v>4043723.2</v>
      </c>
      <c r="M341" s="189">
        <f t="shared" ref="M341:M344" si="79">IFERROR(H341/$Q$72,0)</f>
        <v>8.8526912181303118E-3</v>
      </c>
    </row>
    <row r="342" spans="2:13" ht="29.25" customHeight="1">
      <c r="B342" s="344"/>
      <c r="C342" s="337"/>
      <c r="D342" s="363"/>
      <c r="E342" s="80" t="str">
        <f>'高額レセ疾病傾向(患者数順)'!$C$9</f>
        <v>0210</v>
      </c>
      <c r="F342" s="231" t="str">
        <f>'高額レセ疾病傾向(患者数順)'!$D$9</f>
        <v>その他の悪性新生物&lt;腫瘍&gt;</v>
      </c>
      <c r="G342" s="231" t="s">
        <v>652</v>
      </c>
      <c r="H342" s="81">
        <v>17</v>
      </c>
      <c r="I342" s="82">
        <v>38002880</v>
      </c>
      <c r="J342" s="83">
        <v>15119110</v>
      </c>
      <c r="K342" s="72">
        <f t="shared" si="76"/>
        <v>53121990</v>
      </c>
      <c r="L342" s="182">
        <f t="shared" si="74"/>
        <v>3124822.9411764704</v>
      </c>
      <c r="M342" s="189">
        <f t="shared" si="79"/>
        <v>6.0198300283286115E-3</v>
      </c>
    </row>
    <row r="343" spans="2:13" ht="29.25" customHeight="1">
      <c r="B343" s="344"/>
      <c r="C343" s="337"/>
      <c r="D343" s="363"/>
      <c r="E343" s="80" t="str">
        <f>'高額レセ疾病傾向(患者数順)'!$C$10</f>
        <v>0906</v>
      </c>
      <c r="F343" s="231" t="str">
        <f>'高額レセ疾病傾向(患者数順)'!$D$10</f>
        <v>脳梗塞</v>
      </c>
      <c r="G343" s="231" t="s">
        <v>429</v>
      </c>
      <c r="H343" s="81">
        <v>24</v>
      </c>
      <c r="I343" s="82">
        <v>101168970</v>
      </c>
      <c r="J343" s="83">
        <v>7331320</v>
      </c>
      <c r="K343" s="72">
        <f t="shared" si="76"/>
        <v>108500290</v>
      </c>
      <c r="L343" s="182">
        <f t="shared" si="74"/>
        <v>4520845.416666667</v>
      </c>
      <c r="M343" s="189">
        <f t="shared" si="79"/>
        <v>8.4985835694051E-3</v>
      </c>
    </row>
    <row r="344" spans="2:13" ht="29.25" customHeight="1" thickBot="1">
      <c r="B344" s="345"/>
      <c r="C344" s="339"/>
      <c r="D344" s="364"/>
      <c r="E344" s="84" t="str">
        <f>'高額レセ疾病傾向(患者数順)'!$C$11</f>
        <v>1011</v>
      </c>
      <c r="F344" s="232" t="str">
        <f>'高額レセ疾病傾向(患者数順)'!$D$11</f>
        <v>その他の呼吸器系の疾患</v>
      </c>
      <c r="G344" s="232" t="s">
        <v>598</v>
      </c>
      <c r="H344" s="85">
        <v>28</v>
      </c>
      <c r="I344" s="86">
        <v>54857510</v>
      </c>
      <c r="J344" s="87">
        <v>18811990</v>
      </c>
      <c r="K344" s="73">
        <f t="shared" si="76"/>
        <v>73669500</v>
      </c>
      <c r="L344" s="183">
        <f t="shared" si="74"/>
        <v>2631053.5714285714</v>
      </c>
      <c r="M344" s="189">
        <f t="shared" si="79"/>
        <v>9.9150141643059488E-3</v>
      </c>
    </row>
    <row r="345" spans="2:13" ht="29.25" customHeight="1">
      <c r="B345" s="343">
        <v>69</v>
      </c>
      <c r="C345" s="356" t="s">
        <v>54</v>
      </c>
      <c r="D345" s="362">
        <f>Q73</f>
        <v>6225</v>
      </c>
      <c r="E345" s="88" t="str">
        <f>'高額レセ疾病傾向(患者数順)'!$C$7</f>
        <v>1901</v>
      </c>
      <c r="F345" s="230" t="str">
        <f>'高額レセ疾病傾向(患者数順)'!$D$7</f>
        <v>骨折</v>
      </c>
      <c r="G345" s="230" t="s">
        <v>422</v>
      </c>
      <c r="H345" s="138">
        <v>95</v>
      </c>
      <c r="I345" s="139">
        <v>226581950</v>
      </c>
      <c r="J345" s="140">
        <v>39561710</v>
      </c>
      <c r="K345" s="71">
        <f>SUM(I345:J345)</f>
        <v>266143660</v>
      </c>
      <c r="L345" s="181">
        <f t="shared" si="74"/>
        <v>2801512.210526316</v>
      </c>
      <c r="M345" s="188">
        <f>IFERROR(H345/$Q$73,0)</f>
        <v>1.5261044176706828E-2</v>
      </c>
    </row>
    <row r="346" spans="2:13" ht="29.25" customHeight="1">
      <c r="B346" s="344"/>
      <c r="C346" s="337"/>
      <c r="D346" s="363"/>
      <c r="E346" s="80" t="str">
        <f>'高額レセ疾病傾向(患者数順)'!$C$8</f>
        <v>0903</v>
      </c>
      <c r="F346" s="231" t="str">
        <f>'高額レセ疾病傾向(患者数順)'!$D$8</f>
        <v>その他の心疾患</v>
      </c>
      <c r="G346" s="231" t="s">
        <v>585</v>
      </c>
      <c r="H346" s="81">
        <v>52</v>
      </c>
      <c r="I346" s="82">
        <v>146140640</v>
      </c>
      <c r="J346" s="83">
        <v>30576620</v>
      </c>
      <c r="K346" s="72">
        <f t="shared" si="76"/>
        <v>176717260</v>
      </c>
      <c r="L346" s="182">
        <f t="shared" si="74"/>
        <v>3398408.846153846</v>
      </c>
      <c r="M346" s="189">
        <f t="shared" ref="M346:M349" si="80">IFERROR(H346/$Q$73,0)</f>
        <v>8.3534136546184745E-3</v>
      </c>
    </row>
    <row r="347" spans="2:13" ht="29.25" customHeight="1">
      <c r="B347" s="344"/>
      <c r="C347" s="337"/>
      <c r="D347" s="363"/>
      <c r="E347" s="80" t="str">
        <f>'高額レセ疾病傾向(患者数順)'!$C$9</f>
        <v>0210</v>
      </c>
      <c r="F347" s="231" t="str">
        <f>'高額レセ疾病傾向(患者数順)'!$D$9</f>
        <v>その他の悪性新生物&lt;腫瘍&gt;</v>
      </c>
      <c r="G347" s="231" t="s">
        <v>424</v>
      </c>
      <c r="H347" s="81">
        <v>53</v>
      </c>
      <c r="I347" s="82">
        <v>113486210</v>
      </c>
      <c r="J347" s="83">
        <v>84110230</v>
      </c>
      <c r="K347" s="72">
        <f t="shared" si="76"/>
        <v>197596440</v>
      </c>
      <c r="L347" s="182">
        <f t="shared" si="74"/>
        <v>3728234.716981132</v>
      </c>
      <c r="M347" s="189">
        <f t="shared" si="80"/>
        <v>8.514056224899598E-3</v>
      </c>
    </row>
    <row r="348" spans="2:13" ht="29.25" customHeight="1">
      <c r="B348" s="344"/>
      <c r="C348" s="337"/>
      <c r="D348" s="363"/>
      <c r="E348" s="80" t="str">
        <f>'高額レセ疾病傾向(患者数順)'!$C$10</f>
        <v>0906</v>
      </c>
      <c r="F348" s="231" t="str">
        <f>'高額レセ疾病傾向(患者数順)'!$D$10</f>
        <v>脳梗塞</v>
      </c>
      <c r="G348" s="231" t="s">
        <v>430</v>
      </c>
      <c r="H348" s="81">
        <v>42</v>
      </c>
      <c r="I348" s="82">
        <v>167654120</v>
      </c>
      <c r="J348" s="83">
        <v>10579220</v>
      </c>
      <c r="K348" s="72">
        <f t="shared" si="76"/>
        <v>178233340</v>
      </c>
      <c r="L348" s="182">
        <f t="shared" si="74"/>
        <v>4243650.9523809524</v>
      </c>
      <c r="M348" s="189">
        <f t="shared" si="80"/>
        <v>6.7469879518072288E-3</v>
      </c>
    </row>
    <row r="349" spans="2:13" ht="29.25" customHeight="1" thickBot="1">
      <c r="B349" s="345"/>
      <c r="C349" s="339"/>
      <c r="D349" s="364"/>
      <c r="E349" s="84" t="str">
        <f>'高額レセ疾病傾向(患者数順)'!$C$11</f>
        <v>1011</v>
      </c>
      <c r="F349" s="232" t="str">
        <f>'高額レセ疾病傾向(患者数順)'!$D$11</f>
        <v>その他の呼吸器系の疾患</v>
      </c>
      <c r="G349" s="232" t="s">
        <v>653</v>
      </c>
      <c r="H349" s="85">
        <v>53</v>
      </c>
      <c r="I349" s="86">
        <v>121759770</v>
      </c>
      <c r="J349" s="87">
        <v>28632040</v>
      </c>
      <c r="K349" s="73">
        <f t="shared" si="76"/>
        <v>150391810</v>
      </c>
      <c r="L349" s="183">
        <f t="shared" si="74"/>
        <v>2837581.3207547171</v>
      </c>
      <c r="M349" s="189">
        <f t="shared" si="80"/>
        <v>8.514056224899598E-3</v>
      </c>
    </row>
    <row r="350" spans="2:13" ht="29.25" customHeight="1">
      <c r="B350" s="343">
        <v>70</v>
      </c>
      <c r="C350" s="356" t="s">
        <v>55</v>
      </c>
      <c r="D350" s="362">
        <f>Q74</f>
        <v>1186</v>
      </c>
      <c r="E350" s="88" t="str">
        <f>'高額レセ疾病傾向(患者数順)'!$C$7</f>
        <v>1901</v>
      </c>
      <c r="F350" s="230" t="str">
        <f>'高額レセ疾病傾向(患者数順)'!$D$7</f>
        <v>骨折</v>
      </c>
      <c r="G350" s="230" t="s">
        <v>654</v>
      </c>
      <c r="H350" s="138">
        <v>29</v>
      </c>
      <c r="I350" s="139">
        <v>65591510</v>
      </c>
      <c r="J350" s="140">
        <v>14795710</v>
      </c>
      <c r="K350" s="71">
        <f>SUM(I350:J350)</f>
        <v>80387220</v>
      </c>
      <c r="L350" s="181">
        <f t="shared" si="74"/>
        <v>2771973.1034482759</v>
      </c>
      <c r="M350" s="188">
        <f>IFERROR(H350/$Q$74,0)</f>
        <v>2.4451939291736932E-2</v>
      </c>
    </row>
    <row r="351" spans="2:13" ht="29.25" customHeight="1">
      <c r="B351" s="344"/>
      <c r="C351" s="337"/>
      <c r="D351" s="363"/>
      <c r="E351" s="80" t="str">
        <f>'高額レセ疾病傾向(患者数順)'!$C$8</f>
        <v>0903</v>
      </c>
      <c r="F351" s="231" t="str">
        <f>'高額レセ疾病傾向(患者数順)'!$D$8</f>
        <v>その他の心疾患</v>
      </c>
      <c r="G351" s="231" t="s">
        <v>655</v>
      </c>
      <c r="H351" s="81">
        <v>14</v>
      </c>
      <c r="I351" s="82">
        <v>44382980</v>
      </c>
      <c r="J351" s="83">
        <v>4166250</v>
      </c>
      <c r="K351" s="72">
        <f t="shared" si="76"/>
        <v>48549230</v>
      </c>
      <c r="L351" s="182">
        <f t="shared" si="74"/>
        <v>3467802.1428571427</v>
      </c>
      <c r="M351" s="189">
        <f t="shared" ref="M351:M354" si="81">IFERROR(H351/$Q$74,0)</f>
        <v>1.1804384485666104E-2</v>
      </c>
    </row>
    <row r="352" spans="2:13" ht="29.25" customHeight="1">
      <c r="B352" s="344"/>
      <c r="C352" s="337"/>
      <c r="D352" s="363"/>
      <c r="E352" s="80" t="str">
        <f>'高額レセ疾病傾向(患者数順)'!$C$9</f>
        <v>0210</v>
      </c>
      <c r="F352" s="231" t="str">
        <f>'高額レセ疾病傾向(患者数順)'!$D$9</f>
        <v>その他の悪性新生物&lt;腫瘍&gt;</v>
      </c>
      <c r="G352" s="231" t="s">
        <v>656</v>
      </c>
      <c r="H352" s="81">
        <v>4</v>
      </c>
      <c r="I352" s="82">
        <v>6443840</v>
      </c>
      <c r="J352" s="83">
        <v>15755750</v>
      </c>
      <c r="K352" s="72">
        <f t="shared" si="76"/>
        <v>22199590</v>
      </c>
      <c r="L352" s="182">
        <f t="shared" si="74"/>
        <v>5549897.5</v>
      </c>
      <c r="M352" s="189">
        <f t="shared" si="81"/>
        <v>3.3726812816188868E-3</v>
      </c>
    </row>
    <row r="353" spans="2:13" ht="29.25" customHeight="1">
      <c r="B353" s="344"/>
      <c r="C353" s="337"/>
      <c r="D353" s="363"/>
      <c r="E353" s="80" t="str">
        <f>'高額レセ疾病傾向(患者数順)'!$C$10</f>
        <v>0906</v>
      </c>
      <c r="F353" s="231" t="str">
        <f>'高額レセ疾病傾向(患者数順)'!$D$10</f>
        <v>脳梗塞</v>
      </c>
      <c r="G353" s="231" t="s">
        <v>657</v>
      </c>
      <c r="H353" s="81">
        <v>11</v>
      </c>
      <c r="I353" s="82">
        <v>32238120</v>
      </c>
      <c r="J353" s="83">
        <v>2209420</v>
      </c>
      <c r="K353" s="72">
        <f t="shared" si="76"/>
        <v>34447540</v>
      </c>
      <c r="L353" s="182">
        <f t="shared" si="74"/>
        <v>3131594.5454545454</v>
      </c>
      <c r="M353" s="189">
        <f t="shared" si="81"/>
        <v>9.2748735244519397E-3</v>
      </c>
    </row>
    <row r="354" spans="2:13" ht="29.25" customHeight="1" thickBot="1">
      <c r="B354" s="345"/>
      <c r="C354" s="339"/>
      <c r="D354" s="364"/>
      <c r="E354" s="84" t="str">
        <f>'高額レセ疾病傾向(患者数順)'!$C$11</f>
        <v>1011</v>
      </c>
      <c r="F354" s="232" t="str">
        <f>'高額レセ疾病傾向(患者数順)'!$D$11</f>
        <v>その他の呼吸器系の疾患</v>
      </c>
      <c r="G354" s="232" t="s">
        <v>658</v>
      </c>
      <c r="H354" s="85">
        <v>7</v>
      </c>
      <c r="I354" s="86">
        <v>32748850</v>
      </c>
      <c r="J354" s="87">
        <v>1864810</v>
      </c>
      <c r="K354" s="73">
        <f t="shared" si="76"/>
        <v>34613660</v>
      </c>
      <c r="L354" s="183">
        <f t="shared" si="74"/>
        <v>4944808.5714285718</v>
      </c>
      <c r="M354" s="189">
        <f t="shared" si="81"/>
        <v>5.902192242833052E-3</v>
      </c>
    </row>
    <row r="355" spans="2:13" ht="29.25" customHeight="1">
      <c r="B355" s="343">
        <v>71</v>
      </c>
      <c r="C355" s="356" t="s">
        <v>56</v>
      </c>
      <c r="D355" s="362">
        <f>Q75</f>
        <v>3467</v>
      </c>
      <c r="E355" s="88" t="str">
        <f>'高額レセ疾病傾向(患者数順)'!$C$7</f>
        <v>1901</v>
      </c>
      <c r="F355" s="230" t="str">
        <f>'高額レセ疾病傾向(患者数順)'!$D$7</f>
        <v>骨折</v>
      </c>
      <c r="G355" s="230" t="s">
        <v>537</v>
      </c>
      <c r="H355" s="138">
        <v>83</v>
      </c>
      <c r="I355" s="139">
        <v>230109210</v>
      </c>
      <c r="J355" s="140">
        <v>31761570</v>
      </c>
      <c r="K355" s="71">
        <f>SUM(I355:J355)</f>
        <v>261870780</v>
      </c>
      <c r="L355" s="181">
        <f t="shared" si="74"/>
        <v>3155069.6385542168</v>
      </c>
      <c r="M355" s="188">
        <f>IFERROR(H355/$Q$75,0)</f>
        <v>2.3940005768676088E-2</v>
      </c>
    </row>
    <row r="356" spans="2:13" ht="29.25" customHeight="1">
      <c r="B356" s="344"/>
      <c r="C356" s="337"/>
      <c r="D356" s="363"/>
      <c r="E356" s="80" t="str">
        <f>'高額レセ疾病傾向(患者数順)'!$C$8</f>
        <v>0903</v>
      </c>
      <c r="F356" s="231" t="str">
        <f>'高額レセ疾病傾向(患者数順)'!$D$8</f>
        <v>その他の心疾患</v>
      </c>
      <c r="G356" s="231" t="s">
        <v>434</v>
      </c>
      <c r="H356" s="81">
        <v>53</v>
      </c>
      <c r="I356" s="82">
        <v>170965060</v>
      </c>
      <c r="J356" s="83">
        <v>37508970</v>
      </c>
      <c r="K356" s="72">
        <f t="shared" si="76"/>
        <v>208474030</v>
      </c>
      <c r="L356" s="182">
        <f t="shared" si="74"/>
        <v>3933472.2641509436</v>
      </c>
      <c r="M356" s="189">
        <f t="shared" ref="M356:M359" si="82">IFERROR(H356/$Q$75,0)</f>
        <v>1.5286991635419672E-2</v>
      </c>
    </row>
    <row r="357" spans="2:13" ht="29.25" customHeight="1">
      <c r="B357" s="344"/>
      <c r="C357" s="337"/>
      <c r="D357" s="363"/>
      <c r="E357" s="80" t="str">
        <f>'高額レセ疾病傾向(患者数順)'!$C$9</f>
        <v>0210</v>
      </c>
      <c r="F357" s="231" t="str">
        <f>'高額レセ疾病傾向(患者数順)'!$D$9</f>
        <v>その他の悪性新生物&lt;腫瘍&gt;</v>
      </c>
      <c r="G357" s="231" t="s">
        <v>570</v>
      </c>
      <c r="H357" s="81">
        <v>30</v>
      </c>
      <c r="I357" s="82">
        <v>70740440</v>
      </c>
      <c r="J357" s="83">
        <v>50658170</v>
      </c>
      <c r="K357" s="72">
        <f t="shared" si="76"/>
        <v>121398610</v>
      </c>
      <c r="L357" s="182">
        <f t="shared" si="74"/>
        <v>4046620.3333333335</v>
      </c>
      <c r="M357" s="189">
        <f t="shared" si="82"/>
        <v>8.6530141332564169E-3</v>
      </c>
    </row>
    <row r="358" spans="2:13" ht="29.25" customHeight="1">
      <c r="B358" s="344"/>
      <c r="C358" s="337"/>
      <c r="D358" s="363"/>
      <c r="E358" s="80" t="str">
        <f>'高額レセ疾病傾向(患者数順)'!$C$10</f>
        <v>0906</v>
      </c>
      <c r="F358" s="231" t="str">
        <f>'高額レセ疾病傾向(患者数順)'!$D$10</f>
        <v>脳梗塞</v>
      </c>
      <c r="G358" s="231" t="s">
        <v>576</v>
      </c>
      <c r="H358" s="81">
        <v>15</v>
      </c>
      <c r="I358" s="82">
        <v>45323580</v>
      </c>
      <c r="J358" s="83">
        <v>3753160</v>
      </c>
      <c r="K358" s="72">
        <f t="shared" si="76"/>
        <v>49076740</v>
      </c>
      <c r="L358" s="182">
        <f t="shared" si="74"/>
        <v>3271782.6666666665</v>
      </c>
      <c r="M358" s="189">
        <f t="shared" si="82"/>
        <v>4.3265070666282084E-3</v>
      </c>
    </row>
    <row r="359" spans="2:13" ht="29.25" customHeight="1" thickBot="1">
      <c r="B359" s="345"/>
      <c r="C359" s="339"/>
      <c r="D359" s="364"/>
      <c r="E359" s="84" t="str">
        <f>'高額レセ疾病傾向(患者数順)'!$C$11</f>
        <v>1011</v>
      </c>
      <c r="F359" s="232" t="str">
        <f>'高額レセ疾病傾向(患者数順)'!$D$11</f>
        <v>その他の呼吸器系の疾患</v>
      </c>
      <c r="G359" s="232" t="s">
        <v>659</v>
      </c>
      <c r="H359" s="85">
        <v>16</v>
      </c>
      <c r="I359" s="86">
        <v>40340460</v>
      </c>
      <c r="J359" s="87">
        <v>7091810</v>
      </c>
      <c r="K359" s="73">
        <f t="shared" si="76"/>
        <v>47432270</v>
      </c>
      <c r="L359" s="183">
        <f t="shared" si="74"/>
        <v>2964516.875</v>
      </c>
      <c r="M359" s="189">
        <f t="shared" si="82"/>
        <v>4.614940871070089E-3</v>
      </c>
    </row>
    <row r="360" spans="2:13" ht="29.25" customHeight="1">
      <c r="B360" s="343">
        <v>72</v>
      </c>
      <c r="C360" s="356" t="s">
        <v>32</v>
      </c>
      <c r="D360" s="362">
        <f>Q76</f>
        <v>2051</v>
      </c>
      <c r="E360" s="88" t="str">
        <f>'高額レセ疾病傾向(患者数順)'!$C$7</f>
        <v>1901</v>
      </c>
      <c r="F360" s="230" t="str">
        <f>'高額レセ疾病傾向(患者数順)'!$D$7</f>
        <v>骨折</v>
      </c>
      <c r="G360" s="230" t="s">
        <v>650</v>
      </c>
      <c r="H360" s="138">
        <v>32</v>
      </c>
      <c r="I360" s="139">
        <v>65121090</v>
      </c>
      <c r="J360" s="140">
        <v>11219100</v>
      </c>
      <c r="K360" s="71">
        <f>SUM(I360:J360)</f>
        <v>76340190</v>
      </c>
      <c r="L360" s="181">
        <f t="shared" si="74"/>
        <v>2385630.9375</v>
      </c>
      <c r="M360" s="188">
        <f>IFERROR(H360/$Q$76,0)</f>
        <v>1.5602145294978059E-2</v>
      </c>
    </row>
    <row r="361" spans="2:13" ht="29.25" customHeight="1">
      <c r="B361" s="344"/>
      <c r="C361" s="337"/>
      <c r="D361" s="363"/>
      <c r="E361" s="80" t="str">
        <f>'高額レセ疾病傾向(患者数順)'!$C$8</f>
        <v>0903</v>
      </c>
      <c r="F361" s="231" t="str">
        <f>'高額レセ疾病傾向(患者数順)'!$D$8</f>
        <v>その他の心疾患</v>
      </c>
      <c r="G361" s="231" t="s">
        <v>660</v>
      </c>
      <c r="H361" s="81">
        <v>20</v>
      </c>
      <c r="I361" s="82">
        <v>36905880</v>
      </c>
      <c r="J361" s="83">
        <v>8009930</v>
      </c>
      <c r="K361" s="72">
        <f t="shared" si="76"/>
        <v>44915810</v>
      </c>
      <c r="L361" s="182">
        <f t="shared" si="74"/>
        <v>2245790.5</v>
      </c>
      <c r="M361" s="189">
        <f t="shared" ref="M361:M364" si="83">IFERROR(H361/$Q$76,0)</f>
        <v>9.751340809361287E-3</v>
      </c>
    </row>
    <row r="362" spans="2:13" ht="29.25" customHeight="1">
      <c r="B362" s="344"/>
      <c r="C362" s="337"/>
      <c r="D362" s="363"/>
      <c r="E362" s="80" t="str">
        <f>'高額レセ疾病傾向(患者数順)'!$C$9</f>
        <v>0210</v>
      </c>
      <c r="F362" s="231" t="str">
        <f>'高額レセ疾病傾向(患者数順)'!$D$9</f>
        <v>その他の悪性新生物&lt;腫瘍&gt;</v>
      </c>
      <c r="G362" s="231" t="s">
        <v>661</v>
      </c>
      <c r="H362" s="81">
        <v>15</v>
      </c>
      <c r="I362" s="82">
        <v>26381680</v>
      </c>
      <c r="J362" s="83">
        <v>22010910</v>
      </c>
      <c r="K362" s="72">
        <f t="shared" si="76"/>
        <v>48392590</v>
      </c>
      <c r="L362" s="182">
        <f t="shared" si="74"/>
        <v>3226172.6666666665</v>
      </c>
      <c r="M362" s="189">
        <f t="shared" si="83"/>
        <v>7.3135056070209653E-3</v>
      </c>
    </row>
    <row r="363" spans="2:13" ht="29.25" customHeight="1">
      <c r="B363" s="344"/>
      <c r="C363" s="337"/>
      <c r="D363" s="363"/>
      <c r="E363" s="80" t="str">
        <f>'高額レセ疾病傾向(患者数順)'!$C$10</f>
        <v>0906</v>
      </c>
      <c r="F363" s="231" t="str">
        <f>'高額レセ疾病傾向(患者数順)'!$D$10</f>
        <v>脳梗塞</v>
      </c>
      <c r="G363" s="231" t="s">
        <v>662</v>
      </c>
      <c r="H363" s="81">
        <v>12</v>
      </c>
      <c r="I363" s="82">
        <v>44570490</v>
      </c>
      <c r="J363" s="83">
        <v>3857860</v>
      </c>
      <c r="K363" s="72">
        <f t="shared" si="76"/>
        <v>48428350</v>
      </c>
      <c r="L363" s="182">
        <f t="shared" si="74"/>
        <v>4035695.8333333335</v>
      </c>
      <c r="M363" s="189">
        <f t="shared" si="83"/>
        <v>5.8508044856167727E-3</v>
      </c>
    </row>
    <row r="364" spans="2:13" ht="29.25" customHeight="1" thickBot="1">
      <c r="B364" s="345"/>
      <c r="C364" s="339"/>
      <c r="D364" s="364"/>
      <c r="E364" s="84" t="str">
        <f>'高額レセ疾病傾向(患者数順)'!$C$11</f>
        <v>1011</v>
      </c>
      <c r="F364" s="232" t="str">
        <f>'高額レセ疾病傾向(患者数順)'!$D$11</f>
        <v>その他の呼吸器系の疾患</v>
      </c>
      <c r="G364" s="232" t="s">
        <v>663</v>
      </c>
      <c r="H364" s="85">
        <v>16</v>
      </c>
      <c r="I364" s="86">
        <v>34261380</v>
      </c>
      <c r="J364" s="87">
        <v>5902410</v>
      </c>
      <c r="K364" s="73">
        <f t="shared" si="76"/>
        <v>40163790</v>
      </c>
      <c r="L364" s="183">
        <f t="shared" si="74"/>
        <v>2510236.875</v>
      </c>
      <c r="M364" s="190">
        <f t="shared" si="83"/>
        <v>7.8010726474890294E-3</v>
      </c>
    </row>
    <row r="365" spans="2:13" ht="29.25" customHeight="1">
      <c r="B365" s="343">
        <v>73</v>
      </c>
      <c r="C365" s="356" t="s">
        <v>33</v>
      </c>
      <c r="D365" s="362">
        <f>Q77</f>
        <v>2849</v>
      </c>
      <c r="E365" s="88" t="str">
        <f>'高額レセ疾病傾向(患者数順)'!$C$7</f>
        <v>1901</v>
      </c>
      <c r="F365" s="230" t="str">
        <f>'高額レセ疾病傾向(患者数順)'!$D$7</f>
        <v>骨折</v>
      </c>
      <c r="G365" s="230" t="s">
        <v>664</v>
      </c>
      <c r="H365" s="138">
        <v>47</v>
      </c>
      <c r="I365" s="139">
        <v>94204190</v>
      </c>
      <c r="J365" s="140">
        <v>18336010</v>
      </c>
      <c r="K365" s="71">
        <f>SUM(I365:J365)</f>
        <v>112540200</v>
      </c>
      <c r="L365" s="181">
        <f t="shared" si="74"/>
        <v>2394472.3404255318</v>
      </c>
      <c r="M365" s="188">
        <f>IFERROR(H365/$Q$77,0)</f>
        <v>1.6497016497016497E-2</v>
      </c>
    </row>
    <row r="366" spans="2:13" ht="29.25" customHeight="1">
      <c r="B366" s="344"/>
      <c r="C366" s="337"/>
      <c r="D366" s="363"/>
      <c r="E366" s="80" t="str">
        <f>'高額レセ疾病傾向(患者数順)'!$C$8</f>
        <v>0903</v>
      </c>
      <c r="F366" s="231" t="str">
        <f>'高額レセ疾病傾向(患者数順)'!$D$8</f>
        <v>その他の心疾患</v>
      </c>
      <c r="G366" s="231" t="s">
        <v>665</v>
      </c>
      <c r="H366" s="81">
        <v>36</v>
      </c>
      <c r="I366" s="82">
        <v>91620040</v>
      </c>
      <c r="J366" s="83">
        <v>27612860</v>
      </c>
      <c r="K366" s="72">
        <f t="shared" si="76"/>
        <v>119232900</v>
      </c>
      <c r="L366" s="182">
        <f t="shared" si="74"/>
        <v>3312025</v>
      </c>
      <c r="M366" s="189">
        <f t="shared" ref="M366:M369" si="84">IFERROR(H366/$Q$77,0)</f>
        <v>1.2636012636012635E-2</v>
      </c>
    </row>
    <row r="367" spans="2:13" ht="29.25" customHeight="1">
      <c r="B367" s="344"/>
      <c r="C367" s="337"/>
      <c r="D367" s="363"/>
      <c r="E367" s="80" t="str">
        <f>'高額レセ疾病傾向(患者数順)'!$C$9</f>
        <v>0210</v>
      </c>
      <c r="F367" s="231" t="str">
        <f>'高額レセ疾病傾向(患者数順)'!$D$9</f>
        <v>その他の悪性新生物&lt;腫瘍&gt;</v>
      </c>
      <c r="G367" s="231" t="s">
        <v>666</v>
      </c>
      <c r="H367" s="81">
        <v>22</v>
      </c>
      <c r="I367" s="82">
        <v>28178940</v>
      </c>
      <c r="J367" s="83">
        <v>55119340</v>
      </c>
      <c r="K367" s="72">
        <f t="shared" si="76"/>
        <v>83298280</v>
      </c>
      <c r="L367" s="182">
        <f t="shared" si="74"/>
        <v>3786285.4545454546</v>
      </c>
      <c r="M367" s="189">
        <f t="shared" si="84"/>
        <v>7.7220077220077222E-3</v>
      </c>
    </row>
    <row r="368" spans="2:13" ht="29.25" customHeight="1">
      <c r="B368" s="344"/>
      <c r="C368" s="337"/>
      <c r="D368" s="363"/>
      <c r="E368" s="80" t="str">
        <f>'高額レセ疾病傾向(患者数順)'!$C$10</f>
        <v>0906</v>
      </c>
      <c r="F368" s="231" t="str">
        <f>'高額レセ疾病傾向(患者数順)'!$D$10</f>
        <v>脳梗塞</v>
      </c>
      <c r="G368" s="231" t="s">
        <v>667</v>
      </c>
      <c r="H368" s="81">
        <v>13</v>
      </c>
      <c r="I368" s="82">
        <v>35897570</v>
      </c>
      <c r="J368" s="83">
        <v>4765870</v>
      </c>
      <c r="K368" s="72">
        <f t="shared" si="76"/>
        <v>40663440</v>
      </c>
      <c r="L368" s="182">
        <f t="shared" si="74"/>
        <v>3127956.923076923</v>
      </c>
      <c r="M368" s="189">
        <f t="shared" si="84"/>
        <v>4.563004563004563E-3</v>
      </c>
    </row>
    <row r="369" spans="2:13" ht="29.25" customHeight="1" thickBot="1">
      <c r="B369" s="345"/>
      <c r="C369" s="339"/>
      <c r="D369" s="364"/>
      <c r="E369" s="84" t="str">
        <f>'高額レセ疾病傾向(患者数順)'!$C$11</f>
        <v>1011</v>
      </c>
      <c r="F369" s="232" t="str">
        <f>'高額レセ疾病傾向(患者数順)'!$D$11</f>
        <v>その他の呼吸器系の疾患</v>
      </c>
      <c r="G369" s="232" t="s">
        <v>593</v>
      </c>
      <c r="H369" s="85">
        <v>27</v>
      </c>
      <c r="I369" s="86">
        <v>54246000</v>
      </c>
      <c r="J369" s="87">
        <v>11420750</v>
      </c>
      <c r="K369" s="73">
        <f t="shared" si="76"/>
        <v>65666750</v>
      </c>
      <c r="L369" s="183">
        <f t="shared" si="74"/>
        <v>2432101.8518518517</v>
      </c>
      <c r="M369" s="189">
        <f t="shared" si="84"/>
        <v>9.4770094770094768E-3</v>
      </c>
    </row>
    <row r="370" spans="2:13" ht="29.25" customHeight="1">
      <c r="B370" s="343">
        <v>74</v>
      </c>
      <c r="C370" s="356" t="s">
        <v>34</v>
      </c>
      <c r="D370" s="362">
        <f>Q78</f>
        <v>1287</v>
      </c>
      <c r="E370" s="88" t="str">
        <f>'高額レセ疾病傾向(患者数順)'!$C$7</f>
        <v>1901</v>
      </c>
      <c r="F370" s="230" t="str">
        <f>'高額レセ疾病傾向(患者数順)'!$D$7</f>
        <v>骨折</v>
      </c>
      <c r="G370" s="230" t="s">
        <v>668</v>
      </c>
      <c r="H370" s="138">
        <v>37</v>
      </c>
      <c r="I370" s="139">
        <v>84742320</v>
      </c>
      <c r="J370" s="140">
        <v>11515180</v>
      </c>
      <c r="K370" s="71">
        <f>SUM(I370:J370)</f>
        <v>96257500</v>
      </c>
      <c r="L370" s="181">
        <f t="shared" si="74"/>
        <v>2601554.054054054</v>
      </c>
      <c r="M370" s="188">
        <f>IFERROR(H370/$Q$78,0)</f>
        <v>2.8749028749028748E-2</v>
      </c>
    </row>
    <row r="371" spans="2:13" ht="29.25" customHeight="1">
      <c r="B371" s="344"/>
      <c r="C371" s="337"/>
      <c r="D371" s="363"/>
      <c r="E371" s="80" t="str">
        <f>'高額レセ疾病傾向(患者数順)'!$C$8</f>
        <v>0903</v>
      </c>
      <c r="F371" s="231" t="str">
        <f>'高額レセ疾病傾向(患者数順)'!$D$8</f>
        <v>その他の心疾患</v>
      </c>
      <c r="G371" s="231" t="s">
        <v>635</v>
      </c>
      <c r="H371" s="81">
        <v>10</v>
      </c>
      <c r="I371" s="82">
        <v>41233980</v>
      </c>
      <c r="J371" s="83">
        <v>7427110</v>
      </c>
      <c r="K371" s="72">
        <f t="shared" si="76"/>
        <v>48661090</v>
      </c>
      <c r="L371" s="182">
        <f t="shared" si="74"/>
        <v>4866109</v>
      </c>
      <c r="M371" s="189">
        <f t="shared" ref="M371:M374" si="85">IFERROR(H371/$Q$78,0)</f>
        <v>7.77000777000777E-3</v>
      </c>
    </row>
    <row r="372" spans="2:13" ht="29.25" customHeight="1">
      <c r="B372" s="344"/>
      <c r="C372" s="337"/>
      <c r="D372" s="363"/>
      <c r="E372" s="80" t="str">
        <f>'高額レセ疾病傾向(患者数順)'!$C$9</f>
        <v>0210</v>
      </c>
      <c r="F372" s="231" t="str">
        <f>'高額レセ疾病傾向(患者数順)'!$D$9</f>
        <v>その他の悪性新生物&lt;腫瘍&gt;</v>
      </c>
      <c r="G372" s="231" t="s">
        <v>669</v>
      </c>
      <c r="H372" s="81">
        <v>25</v>
      </c>
      <c r="I372" s="82">
        <v>49810720</v>
      </c>
      <c r="J372" s="83">
        <v>34809910</v>
      </c>
      <c r="K372" s="72">
        <f t="shared" si="76"/>
        <v>84620630</v>
      </c>
      <c r="L372" s="182">
        <f t="shared" si="74"/>
        <v>3384825.2</v>
      </c>
      <c r="M372" s="189">
        <f t="shared" si="85"/>
        <v>1.9425019425019424E-2</v>
      </c>
    </row>
    <row r="373" spans="2:13" ht="29.25" customHeight="1">
      <c r="B373" s="344"/>
      <c r="C373" s="337"/>
      <c r="D373" s="363"/>
      <c r="E373" s="80" t="str">
        <f>'高額レセ疾病傾向(患者数順)'!$C$10</f>
        <v>0906</v>
      </c>
      <c r="F373" s="231" t="str">
        <f>'高額レセ疾病傾向(患者数順)'!$D$10</f>
        <v>脳梗塞</v>
      </c>
      <c r="G373" s="231" t="s">
        <v>670</v>
      </c>
      <c r="H373" s="81">
        <v>9</v>
      </c>
      <c r="I373" s="82">
        <v>31048710</v>
      </c>
      <c r="J373" s="83">
        <v>4975070</v>
      </c>
      <c r="K373" s="72">
        <f t="shared" si="76"/>
        <v>36023780</v>
      </c>
      <c r="L373" s="182">
        <f t="shared" si="74"/>
        <v>4002642.222222222</v>
      </c>
      <c r="M373" s="189">
        <f t="shared" si="85"/>
        <v>6.993006993006993E-3</v>
      </c>
    </row>
    <row r="374" spans="2:13" ht="29.25" customHeight="1" thickBot="1">
      <c r="B374" s="344"/>
      <c r="C374" s="337"/>
      <c r="D374" s="363"/>
      <c r="E374" s="89" t="str">
        <f>'高額レセ疾病傾向(患者数順)'!$C$11</f>
        <v>1011</v>
      </c>
      <c r="F374" s="233" t="str">
        <f>'高額レセ疾病傾向(患者数順)'!$D$11</f>
        <v>その他の呼吸器系の疾患</v>
      </c>
      <c r="G374" s="233" t="s">
        <v>671</v>
      </c>
      <c r="H374" s="141">
        <v>9</v>
      </c>
      <c r="I374" s="142">
        <v>14355730</v>
      </c>
      <c r="J374" s="87">
        <v>8855640</v>
      </c>
      <c r="K374" s="73">
        <f t="shared" si="76"/>
        <v>23211370</v>
      </c>
      <c r="L374" s="183">
        <f t="shared" si="74"/>
        <v>2579041.111111111</v>
      </c>
      <c r="M374" s="191">
        <f t="shared" si="85"/>
        <v>6.993006993006993E-3</v>
      </c>
    </row>
    <row r="375" spans="2:13" ht="29.25" customHeight="1" thickTop="1">
      <c r="B375" s="334" t="s">
        <v>1006</v>
      </c>
      <c r="C375" s="335"/>
      <c r="D375" s="365">
        <f>Q79</f>
        <v>1252666</v>
      </c>
      <c r="E375" s="75" t="str">
        <f>'高額レセ疾病傾向(患者数順)'!$C$7</f>
        <v>1901</v>
      </c>
      <c r="F375" s="234" t="str">
        <f>'高額レセ疾病傾向(患者数順)'!$D$7</f>
        <v>骨折</v>
      </c>
      <c r="G375" s="234" t="str">
        <f>'高額レセ疾病傾向(患者数順)'!$E$7</f>
        <v>大腿骨頚部骨折,大腿骨転子部骨折,腰椎圧迫骨折</v>
      </c>
      <c r="H375" s="76">
        <f>'高額レセ疾病傾向(患者数順)'!$F$7</f>
        <v>22293</v>
      </c>
      <c r="I375" s="77">
        <f>'高額レセ疾病傾向(患者数順)'!$G$7</f>
        <v>57454397580</v>
      </c>
      <c r="J375" s="78">
        <f>'高額レセ疾病傾向(患者数順)'!$H$7</f>
        <v>8874260950</v>
      </c>
      <c r="K375" s="79">
        <f>'高額レセ疾病傾向(患者数順)'!$I$7</f>
        <v>66328658530</v>
      </c>
      <c r="L375" s="195">
        <f t="shared" si="74"/>
        <v>2975313.261113354</v>
      </c>
      <c r="M375" s="196">
        <f>IFERROR(H375/$Q$79,0)</f>
        <v>1.7796443744781131E-2</v>
      </c>
    </row>
    <row r="376" spans="2:13" ht="29.25" customHeight="1">
      <c r="B376" s="336"/>
      <c r="C376" s="337"/>
      <c r="D376" s="363"/>
      <c r="E376" s="80" t="str">
        <f>'高額レセ疾病傾向(患者数順)'!$C$8</f>
        <v>0903</v>
      </c>
      <c r="F376" s="231" t="str">
        <f>'高額レセ疾病傾向(患者数順)'!$D$8</f>
        <v>その他の心疾患</v>
      </c>
      <c r="G376" s="231" t="str">
        <f>'高額レセ疾病傾向(患者数順)'!$E$8</f>
        <v>うっ血性心不全,慢性心不全,慢性うっ血性心不全</v>
      </c>
      <c r="H376" s="81">
        <f>'高額レセ疾病傾向(患者数順)'!$F$8</f>
        <v>15054</v>
      </c>
      <c r="I376" s="82">
        <f>'高額レセ疾病傾向(患者数順)'!$G$8</f>
        <v>42052111640</v>
      </c>
      <c r="J376" s="83">
        <f>'高額レセ疾病傾向(患者数順)'!$H$8</f>
        <v>9542001720</v>
      </c>
      <c r="K376" s="72">
        <f>'高額レセ疾病傾向(患者数順)'!$I$8</f>
        <v>51594113360</v>
      </c>
      <c r="L376" s="182">
        <f t="shared" si="74"/>
        <v>3427269.3875381961</v>
      </c>
      <c r="M376" s="189">
        <f t="shared" ref="M376:M379" si="86">IFERROR(H376/$Q$79,0)</f>
        <v>1.2017568928988254E-2</v>
      </c>
    </row>
    <row r="377" spans="2:13" ht="29.25" customHeight="1">
      <c r="B377" s="336"/>
      <c r="C377" s="337"/>
      <c r="D377" s="363"/>
      <c r="E377" s="80" t="str">
        <f>'高額レセ疾病傾向(患者数順)'!$C$9</f>
        <v>0210</v>
      </c>
      <c r="F377" s="231" t="str">
        <f>'高額レセ疾病傾向(患者数順)'!$D$9</f>
        <v>その他の悪性新生物&lt;腫瘍&gt;</v>
      </c>
      <c r="G377" s="231" t="str">
        <f>'高額レセ疾病傾向(患者数順)'!$E$9</f>
        <v>前立腺癌,膵頭部癌,多発性骨髄腫</v>
      </c>
      <c r="H377" s="81">
        <f>'高額レセ疾病傾向(患者数順)'!$F$9</f>
        <v>11759</v>
      </c>
      <c r="I377" s="82">
        <f>'高額レセ疾病傾向(患者数順)'!$G$9</f>
        <v>25274802480</v>
      </c>
      <c r="J377" s="83">
        <f>'高額レセ疾病傾向(患者数順)'!$H$9</f>
        <v>17382429910</v>
      </c>
      <c r="K377" s="72">
        <f>'高額レセ疾病傾向(患者数順)'!$I$9</f>
        <v>42657232390</v>
      </c>
      <c r="L377" s="182">
        <f t="shared" si="74"/>
        <v>3627624.1508631688</v>
      </c>
      <c r="M377" s="189">
        <f t="shared" si="86"/>
        <v>9.3871790245763833E-3</v>
      </c>
    </row>
    <row r="378" spans="2:13" ht="29.25" customHeight="1">
      <c r="B378" s="336"/>
      <c r="C378" s="337"/>
      <c r="D378" s="363"/>
      <c r="E378" s="80" t="str">
        <f>'高額レセ疾病傾向(患者数順)'!$C$10</f>
        <v>0906</v>
      </c>
      <c r="F378" s="231" t="str">
        <f>'高額レセ疾病傾向(患者数順)'!$D$10</f>
        <v>脳梗塞</v>
      </c>
      <c r="G378" s="231" t="str">
        <f>'高額レセ疾病傾向(患者数順)'!$E$10</f>
        <v>心原性脳塞栓症,脳梗塞,アテローム血栓性脳梗塞</v>
      </c>
      <c r="H378" s="81">
        <f>'高額レセ疾病傾向(患者数順)'!$F$10</f>
        <v>10136</v>
      </c>
      <c r="I378" s="82">
        <f>'高額レセ疾病傾向(患者数順)'!$G$10</f>
        <v>35642285730</v>
      </c>
      <c r="J378" s="83">
        <f>'高額レセ疾病傾向(患者数順)'!$H$10</f>
        <v>3003105950</v>
      </c>
      <c r="K378" s="72">
        <f>'高額レセ疾病傾向(患者数順)'!$I$10</f>
        <v>38645391680</v>
      </c>
      <c r="L378" s="182">
        <f t="shared" si="74"/>
        <v>3812686.6298342543</v>
      </c>
      <c r="M378" s="189">
        <f t="shared" si="86"/>
        <v>8.0915423584578816E-3</v>
      </c>
    </row>
    <row r="379" spans="2:13" ht="29.25" customHeight="1" thickBot="1">
      <c r="B379" s="338"/>
      <c r="C379" s="339"/>
      <c r="D379" s="364"/>
      <c r="E379" s="84" t="str">
        <f>'高額レセ疾病傾向(患者数順)'!$C$11</f>
        <v>1011</v>
      </c>
      <c r="F379" s="232" t="str">
        <f>'高額レセ疾病傾向(患者数順)'!$D$11</f>
        <v>その他の呼吸器系の疾患</v>
      </c>
      <c r="G379" s="232" t="str">
        <f>'高額レセ疾病傾向(患者数順)'!$E$11</f>
        <v>誤嚥性肺炎,間質性肺炎,胸水貯留</v>
      </c>
      <c r="H379" s="85">
        <f>'高額レセ疾病傾向(患者数順)'!$F$11</f>
        <v>10100</v>
      </c>
      <c r="I379" s="86">
        <f>'高額レセ疾病傾向(患者数順)'!$G$11</f>
        <v>23735776040</v>
      </c>
      <c r="J379" s="87">
        <f>'高額レセ疾病傾向(患者数順)'!$H$11</f>
        <v>4887168940</v>
      </c>
      <c r="K379" s="73">
        <f>'高額レセ疾病傾向(患者数順)'!$I$11</f>
        <v>28622944980</v>
      </c>
      <c r="L379" s="183">
        <f t="shared" si="74"/>
        <v>2833954.9485148513</v>
      </c>
      <c r="M379" s="190">
        <f t="shared" si="86"/>
        <v>8.0628036523702241E-3</v>
      </c>
    </row>
    <row r="380" spans="2:13" ht="13.5" customHeight="1">
      <c r="B380" s="23" t="s">
        <v>386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335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358</v>
      </c>
      <c r="D383" s="70"/>
      <c r="G383" s="26"/>
    </row>
    <row r="384" spans="2:13" ht="13.5" customHeight="1">
      <c r="B384" s="70" t="s">
        <v>700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M3:M4"/>
    <mergeCell ref="D355:D359"/>
    <mergeCell ref="D360:D364"/>
    <mergeCell ref="D365:D369"/>
    <mergeCell ref="D370:D374"/>
    <mergeCell ref="D375:D379"/>
    <mergeCell ref="D330:D334"/>
    <mergeCell ref="D335:D339"/>
    <mergeCell ref="D340:D344"/>
    <mergeCell ref="D345:D349"/>
    <mergeCell ref="D350:D354"/>
    <mergeCell ref="D305:D309"/>
    <mergeCell ref="D310:D314"/>
    <mergeCell ref="D315:D319"/>
    <mergeCell ref="D320:D324"/>
    <mergeCell ref="D325:D329"/>
    <mergeCell ref="D280:D284"/>
    <mergeCell ref="D285:D289"/>
    <mergeCell ref="D290:D294"/>
    <mergeCell ref="D295:D299"/>
    <mergeCell ref="D300:D304"/>
    <mergeCell ref="D255:D259"/>
    <mergeCell ref="D260:D264"/>
    <mergeCell ref="D265:D269"/>
    <mergeCell ref="D270:D274"/>
    <mergeCell ref="D275:D279"/>
    <mergeCell ref="D230:D234"/>
    <mergeCell ref="D235:D239"/>
    <mergeCell ref="D240:D244"/>
    <mergeCell ref="D245:D249"/>
    <mergeCell ref="D250:D254"/>
    <mergeCell ref="D205:D209"/>
    <mergeCell ref="D210:D214"/>
    <mergeCell ref="D215:D219"/>
    <mergeCell ref="D220:D224"/>
    <mergeCell ref="D225:D229"/>
    <mergeCell ref="D180:D184"/>
    <mergeCell ref="D185:D189"/>
    <mergeCell ref="D190:D194"/>
    <mergeCell ref="D195:D199"/>
    <mergeCell ref="D200:D204"/>
    <mergeCell ref="D155:D159"/>
    <mergeCell ref="D160:D164"/>
    <mergeCell ref="D165:D169"/>
    <mergeCell ref="D170:D174"/>
    <mergeCell ref="D175:D179"/>
    <mergeCell ref="D130:D134"/>
    <mergeCell ref="D135:D139"/>
    <mergeCell ref="D140:D144"/>
    <mergeCell ref="D145:D149"/>
    <mergeCell ref="D150:D154"/>
    <mergeCell ref="D105:D109"/>
    <mergeCell ref="D110:D114"/>
    <mergeCell ref="D115:D119"/>
    <mergeCell ref="D120:D124"/>
    <mergeCell ref="D125:D129"/>
    <mergeCell ref="D80:D84"/>
    <mergeCell ref="D85:D89"/>
    <mergeCell ref="D90:D94"/>
    <mergeCell ref="D95:D99"/>
    <mergeCell ref="D100:D104"/>
    <mergeCell ref="D55:D59"/>
    <mergeCell ref="D60:D64"/>
    <mergeCell ref="D65:D69"/>
    <mergeCell ref="D70:D74"/>
    <mergeCell ref="D75:D79"/>
    <mergeCell ref="D30:D34"/>
    <mergeCell ref="D35:D39"/>
    <mergeCell ref="D40:D44"/>
    <mergeCell ref="D45:D49"/>
    <mergeCell ref="D50:D54"/>
    <mergeCell ref="C360:C364"/>
    <mergeCell ref="C365:C369"/>
    <mergeCell ref="C370:C374"/>
    <mergeCell ref="C330:C334"/>
    <mergeCell ref="C335:C339"/>
    <mergeCell ref="C340:C344"/>
    <mergeCell ref="C345:C349"/>
    <mergeCell ref="C350:C354"/>
    <mergeCell ref="C355:C359"/>
    <mergeCell ref="C325:C329"/>
    <mergeCell ref="C270:C27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265:C269"/>
    <mergeCell ref="C210:C21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05:C209"/>
    <mergeCell ref="C150:C15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145:C149"/>
    <mergeCell ref="C90:C9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85:C8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25:C29"/>
    <mergeCell ref="C3:C4"/>
    <mergeCell ref="E3:F4"/>
    <mergeCell ref="G3:G4"/>
    <mergeCell ref="H3:H4"/>
    <mergeCell ref="D25:D29"/>
    <mergeCell ref="L3:L4"/>
    <mergeCell ref="C5:C9"/>
    <mergeCell ref="C10:C14"/>
    <mergeCell ref="C15:C19"/>
    <mergeCell ref="C20:C24"/>
    <mergeCell ref="I3:K3"/>
    <mergeCell ref="D3:D4"/>
    <mergeCell ref="D5:D9"/>
    <mergeCell ref="D10:D14"/>
    <mergeCell ref="D15:D19"/>
    <mergeCell ref="D20:D2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75:C379"/>
    <mergeCell ref="B360:B364"/>
    <mergeCell ref="B365:B369"/>
    <mergeCell ref="B370:B37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C315:C319"/>
    <mergeCell ref="C320:C3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2" man="1"/>
    <brk id="124" max="12" man="1"/>
    <brk id="164" max="12" man="1"/>
    <brk id="204" max="12" man="1"/>
    <brk id="244" max="12" man="1"/>
    <brk id="284" max="12" man="1"/>
    <brk id="324" max="12" man="1"/>
    <brk id="364" max="12" man="1"/>
  </rowBreaks>
  <ignoredErrors>
    <ignoredError sqref="K5:K37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55"/>
  <sheetViews>
    <sheetView showGridLines="0" zoomScaleNormal="100" zoomScaleSheetLayoutView="100" workbookViewId="0"/>
  </sheetViews>
  <sheetFormatPr defaultColWidth="9" defaultRowHeight="29.25" customHeight="1"/>
  <cols>
    <col min="1" max="1" width="4.625" style="6" customWidth="1"/>
    <col min="2" max="2" width="3.375" style="6" customWidth="1"/>
    <col min="3" max="3" width="11.625" style="6" customWidth="1"/>
    <col min="4" max="4" width="10.75" style="3" customWidth="1"/>
    <col min="5" max="5" width="5.625" style="6" customWidth="1"/>
    <col min="6" max="6" width="24" style="6" customWidth="1"/>
    <col min="7" max="7" width="35.375" style="6" customWidth="1"/>
    <col min="8" max="8" width="7.375" style="6" customWidth="1"/>
    <col min="9" max="12" width="9.625" style="6" customWidth="1"/>
    <col min="13" max="13" width="10.25" style="3" customWidth="1"/>
    <col min="14" max="15" width="9" style="6"/>
    <col min="16" max="16" width="16.5" style="3" customWidth="1"/>
    <col min="17" max="17" width="15.5" style="3" bestFit="1" customWidth="1"/>
    <col min="18" max="16384" width="9" style="6"/>
  </cols>
  <sheetData>
    <row r="1" spans="1:17" ht="16.5" customHeight="1">
      <c r="A1" s="100" t="s">
        <v>372</v>
      </c>
      <c r="B1" s="100"/>
      <c r="D1" s="100"/>
      <c r="E1" s="4"/>
      <c r="F1" s="4"/>
      <c r="G1" s="4"/>
      <c r="H1" s="4"/>
      <c r="I1" s="4"/>
      <c r="J1" s="4"/>
      <c r="K1" s="4"/>
      <c r="L1" s="4"/>
    </row>
    <row r="2" spans="1:17" ht="16.5" customHeight="1">
      <c r="A2" s="8" t="s">
        <v>359</v>
      </c>
      <c r="B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41"/>
      <c r="C3" s="325" t="s">
        <v>114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  <c r="Q3" s="6"/>
    </row>
    <row r="4" spans="1:17" ht="24.95" customHeight="1" thickBot="1">
      <c r="A4" s="8"/>
      <c r="B4" s="342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88</v>
      </c>
      <c r="L4" s="357"/>
      <c r="M4" s="360"/>
      <c r="P4" s="69" t="s">
        <v>114</v>
      </c>
      <c r="Q4" s="179" t="s">
        <v>404</v>
      </c>
    </row>
    <row r="5" spans="1:17" ht="29.25" customHeight="1">
      <c r="B5" s="343">
        <v>1</v>
      </c>
      <c r="C5" s="346" t="s">
        <v>142</v>
      </c>
      <c r="D5" s="366">
        <f>Q5</f>
        <v>146860</v>
      </c>
      <c r="E5" s="88" t="s">
        <v>672</v>
      </c>
      <c r="F5" s="230" t="s">
        <v>673</v>
      </c>
      <c r="G5" s="230" t="s">
        <v>674</v>
      </c>
      <c r="H5" s="138">
        <v>3</v>
      </c>
      <c r="I5" s="139">
        <v>21952680</v>
      </c>
      <c r="J5" s="140">
        <v>0</v>
      </c>
      <c r="K5" s="71">
        <f>SUM(I5:J5)</f>
        <v>21952680</v>
      </c>
      <c r="L5" s="181">
        <f t="shared" ref="L5:L49" si="0">IFERROR(K5/H5,"-")</f>
        <v>7317560</v>
      </c>
      <c r="M5" s="188">
        <f>IFERROR(H5/$Q$5,0)</f>
        <v>2.0427618139724908E-5</v>
      </c>
      <c r="P5" s="49" t="s">
        <v>395</v>
      </c>
      <c r="Q5" s="214">
        <f>地区別_患者数!$AM6</f>
        <v>146860</v>
      </c>
    </row>
    <row r="6" spans="1:17" ht="29.25" customHeight="1">
      <c r="B6" s="344"/>
      <c r="C6" s="347"/>
      <c r="D6" s="367"/>
      <c r="E6" s="80" t="s">
        <v>152</v>
      </c>
      <c r="F6" s="231" t="s">
        <v>172</v>
      </c>
      <c r="G6" s="231" t="s">
        <v>675</v>
      </c>
      <c r="H6" s="81">
        <v>11</v>
      </c>
      <c r="I6" s="82">
        <v>67280030</v>
      </c>
      <c r="J6" s="83">
        <v>3008600</v>
      </c>
      <c r="K6" s="72">
        <f t="shared" ref="K6:K44" si="1">SUM(I6:J6)</f>
        <v>70288630</v>
      </c>
      <c r="L6" s="182">
        <f t="shared" si="0"/>
        <v>6389875.4545454541</v>
      </c>
      <c r="M6" s="189">
        <f t="shared" ref="M6:M9" si="2">IFERROR(H6/$Q$5,0)</f>
        <v>7.4901266512324667E-5</v>
      </c>
      <c r="P6" s="49" t="s">
        <v>396</v>
      </c>
      <c r="Q6" s="214">
        <f>地区別_患者数!$AM7</f>
        <v>109325</v>
      </c>
    </row>
    <row r="7" spans="1:17" ht="29.25" customHeight="1">
      <c r="B7" s="344"/>
      <c r="C7" s="347"/>
      <c r="D7" s="367"/>
      <c r="E7" s="80" t="s">
        <v>151</v>
      </c>
      <c r="F7" s="231" t="s">
        <v>162</v>
      </c>
      <c r="G7" s="231" t="s">
        <v>414</v>
      </c>
      <c r="H7" s="81">
        <v>66</v>
      </c>
      <c r="I7" s="82">
        <v>401473880</v>
      </c>
      <c r="J7" s="83">
        <v>14340380</v>
      </c>
      <c r="K7" s="72">
        <f t="shared" si="1"/>
        <v>415814260</v>
      </c>
      <c r="L7" s="182">
        <f t="shared" si="0"/>
        <v>6300216.0606060605</v>
      </c>
      <c r="M7" s="189">
        <f t="shared" si="2"/>
        <v>4.4940759907394798E-4</v>
      </c>
      <c r="P7" s="49" t="s">
        <v>397</v>
      </c>
      <c r="Q7" s="214">
        <f>地区別_患者数!$AM8</f>
        <v>174606</v>
      </c>
    </row>
    <row r="8" spans="1:17" ht="29.25" customHeight="1">
      <c r="B8" s="344"/>
      <c r="C8" s="347"/>
      <c r="D8" s="367"/>
      <c r="E8" s="80" t="s">
        <v>150</v>
      </c>
      <c r="F8" s="231" t="s">
        <v>171</v>
      </c>
      <c r="G8" s="231" t="s">
        <v>413</v>
      </c>
      <c r="H8" s="81">
        <v>633</v>
      </c>
      <c r="I8" s="82">
        <v>1994640110</v>
      </c>
      <c r="J8" s="83">
        <v>1898585030</v>
      </c>
      <c r="K8" s="72">
        <f t="shared" si="1"/>
        <v>3893225140</v>
      </c>
      <c r="L8" s="182">
        <f t="shared" si="0"/>
        <v>6150434.6603475511</v>
      </c>
      <c r="M8" s="189">
        <f t="shared" si="2"/>
        <v>4.3102274274819559E-3</v>
      </c>
      <c r="P8" s="49" t="s">
        <v>398</v>
      </c>
      <c r="Q8" s="214">
        <f>地区別_患者数!$AM9</f>
        <v>125135</v>
      </c>
    </row>
    <row r="9" spans="1:17" ht="29.25" customHeight="1" thickBot="1">
      <c r="B9" s="345"/>
      <c r="C9" s="348"/>
      <c r="D9" s="369"/>
      <c r="E9" s="84" t="s">
        <v>163</v>
      </c>
      <c r="F9" s="232" t="s">
        <v>173</v>
      </c>
      <c r="G9" s="232" t="s">
        <v>415</v>
      </c>
      <c r="H9" s="85">
        <v>69</v>
      </c>
      <c r="I9" s="86">
        <v>219581470</v>
      </c>
      <c r="J9" s="87">
        <v>134378830</v>
      </c>
      <c r="K9" s="73">
        <f t="shared" si="1"/>
        <v>353960300</v>
      </c>
      <c r="L9" s="183">
        <f t="shared" si="0"/>
        <v>5129859.4202898555</v>
      </c>
      <c r="M9" s="190">
        <f t="shared" si="2"/>
        <v>4.6983521721367287E-4</v>
      </c>
      <c r="P9" s="49" t="s">
        <v>399</v>
      </c>
      <c r="Q9" s="214">
        <f>地区別_患者数!$AM10</f>
        <v>100765</v>
      </c>
    </row>
    <row r="10" spans="1:17" ht="29.25" customHeight="1">
      <c r="B10" s="343">
        <v>2</v>
      </c>
      <c r="C10" s="346" t="s">
        <v>143</v>
      </c>
      <c r="D10" s="366">
        <f>Q6</f>
        <v>109325</v>
      </c>
      <c r="E10" s="88" t="s">
        <v>151</v>
      </c>
      <c r="F10" s="230" t="s">
        <v>162</v>
      </c>
      <c r="G10" s="230" t="s">
        <v>416</v>
      </c>
      <c r="H10" s="138">
        <v>37</v>
      </c>
      <c r="I10" s="139">
        <v>219955080</v>
      </c>
      <c r="J10" s="140">
        <v>7625370</v>
      </c>
      <c r="K10" s="71">
        <f t="shared" si="1"/>
        <v>227580450</v>
      </c>
      <c r="L10" s="181">
        <f t="shared" si="0"/>
        <v>6150822.9729729732</v>
      </c>
      <c r="M10" s="188">
        <f>IFERROR(H10/$Q$6,0)</f>
        <v>3.3844042991081638E-4</v>
      </c>
      <c r="P10" s="49" t="s">
        <v>400</v>
      </c>
      <c r="Q10" s="214">
        <f>地区別_患者数!$AM11</f>
        <v>125950</v>
      </c>
    </row>
    <row r="11" spans="1:17" ht="29.25" customHeight="1">
      <c r="B11" s="344"/>
      <c r="C11" s="347"/>
      <c r="D11" s="367"/>
      <c r="E11" s="80" t="s">
        <v>150</v>
      </c>
      <c r="F11" s="231" t="s">
        <v>171</v>
      </c>
      <c r="G11" s="231" t="s">
        <v>413</v>
      </c>
      <c r="H11" s="81">
        <v>516</v>
      </c>
      <c r="I11" s="82">
        <v>1479661670</v>
      </c>
      <c r="J11" s="83">
        <v>1480632610</v>
      </c>
      <c r="K11" s="72">
        <f t="shared" si="1"/>
        <v>2960294280</v>
      </c>
      <c r="L11" s="182">
        <f t="shared" si="0"/>
        <v>5737004.4186046515</v>
      </c>
      <c r="M11" s="189">
        <f t="shared" ref="M11:M14" si="3">IFERROR(H11/$Q$6,0)</f>
        <v>4.7198719414589529E-3</v>
      </c>
      <c r="P11" s="49" t="s">
        <v>401</v>
      </c>
      <c r="Q11" s="214">
        <f>地区別_患者数!$AM12</f>
        <v>129240</v>
      </c>
    </row>
    <row r="12" spans="1:17" ht="29.25" customHeight="1">
      <c r="B12" s="344"/>
      <c r="C12" s="347"/>
      <c r="D12" s="367"/>
      <c r="E12" s="80" t="s">
        <v>169</v>
      </c>
      <c r="F12" s="231" t="s">
        <v>180</v>
      </c>
      <c r="G12" s="231" t="s">
        <v>676</v>
      </c>
      <c r="H12" s="81">
        <v>46</v>
      </c>
      <c r="I12" s="82">
        <v>232944990</v>
      </c>
      <c r="J12" s="83">
        <v>14477120</v>
      </c>
      <c r="K12" s="72">
        <f t="shared" si="1"/>
        <v>247422110</v>
      </c>
      <c r="L12" s="182">
        <f t="shared" si="0"/>
        <v>5378741.5217391308</v>
      </c>
      <c r="M12" s="189">
        <f t="shared" si="3"/>
        <v>4.207637777269609E-4</v>
      </c>
      <c r="P12" s="49" t="s">
        <v>402</v>
      </c>
      <c r="Q12" s="214">
        <f>地区別_患者数!$AM13</f>
        <v>358409</v>
      </c>
    </row>
    <row r="13" spans="1:17" ht="29.25" customHeight="1">
      <c r="B13" s="344"/>
      <c r="C13" s="347"/>
      <c r="D13" s="367"/>
      <c r="E13" s="80" t="s">
        <v>166</v>
      </c>
      <c r="F13" s="231" t="s">
        <v>176</v>
      </c>
      <c r="G13" s="231" t="s">
        <v>677</v>
      </c>
      <c r="H13" s="81">
        <v>121</v>
      </c>
      <c r="I13" s="82">
        <v>511252050</v>
      </c>
      <c r="J13" s="83">
        <v>105664850</v>
      </c>
      <c r="K13" s="72">
        <f t="shared" si="1"/>
        <v>616916900</v>
      </c>
      <c r="L13" s="182">
        <f t="shared" si="0"/>
        <v>5098486.7768595042</v>
      </c>
      <c r="M13" s="189">
        <f t="shared" si="3"/>
        <v>1.1067916761948319E-3</v>
      </c>
      <c r="P13" s="49" t="s">
        <v>403</v>
      </c>
      <c r="Q13" s="214">
        <f>地区別_患者数!$AM14</f>
        <v>1252666</v>
      </c>
    </row>
    <row r="14" spans="1:17" ht="29.25" customHeight="1" thickBot="1">
      <c r="B14" s="345"/>
      <c r="C14" s="348"/>
      <c r="D14" s="369"/>
      <c r="E14" s="84" t="s">
        <v>163</v>
      </c>
      <c r="F14" s="232" t="s">
        <v>173</v>
      </c>
      <c r="G14" s="232" t="s">
        <v>417</v>
      </c>
      <c r="H14" s="85">
        <v>42</v>
      </c>
      <c r="I14" s="86">
        <v>131846030</v>
      </c>
      <c r="J14" s="87">
        <v>78954600</v>
      </c>
      <c r="K14" s="73">
        <f t="shared" si="1"/>
        <v>210800630</v>
      </c>
      <c r="L14" s="183">
        <f t="shared" si="0"/>
        <v>5019062.6190476194</v>
      </c>
      <c r="M14" s="190">
        <f t="shared" si="3"/>
        <v>3.8417562314200778E-4</v>
      </c>
    </row>
    <row r="15" spans="1:17" ht="29.25" customHeight="1">
      <c r="B15" s="343">
        <v>3</v>
      </c>
      <c r="C15" s="346" t="s">
        <v>144</v>
      </c>
      <c r="D15" s="366">
        <f>Q7</f>
        <v>174606</v>
      </c>
      <c r="E15" s="88" t="s">
        <v>150</v>
      </c>
      <c r="F15" s="230" t="s">
        <v>171</v>
      </c>
      <c r="G15" s="230" t="s">
        <v>413</v>
      </c>
      <c r="H15" s="138">
        <v>992</v>
      </c>
      <c r="I15" s="139">
        <v>2923760700</v>
      </c>
      <c r="J15" s="140">
        <v>3073795900</v>
      </c>
      <c r="K15" s="71">
        <f t="shared" si="1"/>
        <v>5997556600</v>
      </c>
      <c r="L15" s="181">
        <f t="shared" si="0"/>
        <v>6045923.9919354841</v>
      </c>
      <c r="M15" s="188">
        <f>IFERROR(H15/$Q$7,0)</f>
        <v>5.6813626106777546E-3</v>
      </c>
    </row>
    <row r="16" spans="1:17" ht="29.25" customHeight="1">
      <c r="B16" s="344"/>
      <c r="C16" s="347"/>
      <c r="D16" s="367"/>
      <c r="E16" s="80" t="s">
        <v>151</v>
      </c>
      <c r="F16" s="231" t="s">
        <v>162</v>
      </c>
      <c r="G16" s="231" t="s">
        <v>418</v>
      </c>
      <c r="H16" s="81">
        <v>84</v>
      </c>
      <c r="I16" s="82">
        <v>490543100</v>
      </c>
      <c r="J16" s="83">
        <v>14202540</v>
      </c>
      <c r="K16" s="72">
        <f t="shared" si="1"/>
        <v>504745640</v>
      </c>
      <c r="L16" s="182">
        <f t="shared" si="0"/>
        <v>6008876.666666667</v>
      </c>
      <c r="M16" s="189">
        <f t="shared" ref="M16:M19" si="4">IFERROR(H16/$Q$7,0)</f>
        <v>4.8108312429126146E-4</v>
      </c>
    </row>
    <row r="17" spans="2:13" ht="29.25" customHeight="1">
      <c r="B17" s="344"/>
      <c r="C17" s="347"/>
      <c r="D17" s="367"/>
      <c r="E17" s="80" t="s">
        <v>163</v>
      </c>
      <c r="F17" s="231" t="s">
        <v>173</v>
      </c>
      <c r="G17" s="231" t="s">
        <v>417</v>
      </c>
      <c r="H17" s="81">
        <v>89</v>
      </c>
      <c r="I17" s="82">
        <v>256135140</v>
      </c>
      <c r="J17" s="83">
        <v>202832500</v>
      </c>
      <c r="K17" s="72">
        <f t="shared" si="1"/>
        <v>458967640</v>
      </c>
      <c r="L17" s="182">
        <f t="shared" si="0"/>
        <v>5156939.7752808984</v>
      </c>
      <c r="M17" s="189">
        <f t="shared" si="4"/>
        <v>5.0971902454669373E-4</v>
      </c>
    </row>
    <row r="18" spans="2:13" ht="29.25" customHeight="1">
      <c r="B18" s="344"/>
      <c r="C18" s="347"/>
      <c r="D18" s="367"/>
      <c r="E18" s="80" t="s">
        <v>219</v>
      </c>
      <c r="F18" s="231" t="s">
        <v>220</v>
      </c>
      <c r="G18" s="231" t="s">
        <v>678</v>
      </c>
      <c r="H18" s="81">
        <v>28</v>
      </c>
      <c r="I18" s="82">
        <v>129176260</v>
      </c>
      <c r="J18" s="83">
        <v>8023650</v>
      </c>
      <c r="K18" s="72">
        <f t="shared" si="1"/>
        <v>137199910</v>
      </c>
      <c r="L18" s="182">
        <f t="shared" si="0"/>
        <v>4899996.7857142854</v>
      </c>
      <c r="M18" s="189">
        <f t="shared" si="4"/>
        <v>1.6036104143042049E-4</v>
      </c>
    </row>
    <row r="19" spans="2:13" ht="29.25" customHeight="1" thickBot="1">
      <c r="B19" s="345"/>
      <c r="C19" s="348"/>
      <c r="D19" s="369"/>
      <c r="E19" s="84" t="s">
        <v>166</v>
      </c>
      <c r="F19" s="232" t="s">
        <v>176</v>
      </c>
      <c r="G19" s="232" t="s">
        <v>679</v>
      </c>
      <c r="H19" s="85">
        <v>142</v>
      </c>
      <c r="I19" s="86">
        <v>486419230</v>
      </c>
      <c r="J19" s="87">
        <v>207025370</v>
      </c>
      <c r="K19" s="73">
        <f t="shared" si="1"/>
        <v>693444600</v>
      </c>
      <c r="L19" s="183">
        <f t="shared" si="0"/>
        <v>4883412.6760563385</v>
      </c>
      <c r="M19" s="190">
        <f t="shared" si="4"/>
        <v>8.1325956725427533E-4</v>
      </c>
    </row>
    <row r="20" spans="2:13" ht="29.25" customHeight="1">
      <c r="B20" s="343">
        <v>4</v>
      </c>
      <c r="C20" s="346" t="s">
        <v>145</v>
      </c>
      <c r="D20" s="366">
        <f>Q8</f>
        <v>125135</v>
      </c>
      <c r="E20" s="88" t="s">
        <v>151</v>
      </c>
      <c r="F20" s="230" t="s">
        <v>162</v>
      </c>
      <c r="G20" s="230" t="s">
        <v>416</v>
      </c>
      <c r="H20" s="138">
        <v>44</v>
      </c>
      <c r="I20" s="139">
        <v>275232110</v>
      </c>
      <c r="J20" s="140">
        <v>10255890</v>
      </c>
      <c r="K20" s="71">
        <f t="shared" si="1"/>
        <v>285488000</v>
      </c>
      <c r="L20" s="181">
        <f t="shared" si="0"/>
        <v>6488363.6363636367</v>
      </c>
      <c r="M20" s="188">
        <f>IFERROR(H20/$Q$8,0)</f>
        <v>3.5162025012985977E-4</v>
      </c>
    </row>
    <row r="21" spans="2:13" ht="29.25" customHeight="1">
      <c r="B21" s="344"/>
      <c r="C21" s="347"/>
      <c r="D21" s="367"/>
      <c r="E21" s="80" t="s">
        <v>150</v>
      </c>
      <c r="F21" s="231" t="s">
        <v>171</v>
      </c>
      <c r="G21" s="231" t="s">
        <v>419</v>
      </c>
      <c r="H21" s="81">
        <v>643</v>
      </c>
      <c r="I21" s="82">
        <v>1884524020</v>
      </c>
      <c r="J21" s="83">
        <v>1841365000</v>
      </c>
      <c r="K21" s="72">
        <f t="shared" si="1"/>
        <v>3725889020</v>
      </c>
      <c r="L21" s="182">
        <f t="shared" si="0"/>
        <v>5794539.6889580097</v>
      </c>
      <c r="M21" s="189">
        <f t="shared" ref="M21:M24" si="5">IFERROR(H21/$Q$8,0)</f>
        <v>5.1384504734886321E-3</v>
      </c>
    </row>
    <row r="22" spans="2:13" ht="29.25" customHeight="1">
      <c r="B22" s="344"/>
      <c r="C22" s="347"/>
      <c r="D22" s="367"/>
      <c r="E22" s="80" t="s">
        <v>166</v>
      </c>
      <c r="F22" s="231" t="s">
        <v>176</v>
      </c>
      <c r="G22" s="231" t="s">
        <v>677</v>
      </c>
      <c r="H22" s="81">
        <v>156</v>
      </c>
      <c r="I22" s="82">
        <v>545029900</v>
      </c>
      <c r="J22" s="83">
        <v>210077560</v>
      </c>
      <c r="K22" s="72">
        <f t="shared" si="1"/>
        <v>755107460</v>
      </c>
      <c r="L22" s="182">
        <f t="shared" si="0"/>
        <v>4840432.435897436</v>
      </c>
      <c r="M22" s="189">
        <f t="shared" si="5"/>
        <v>1.2466536140967755E-3</v>
      </c>
    </row>
    <row r="23" spans="2:13" ht="29.25" customHeight="1">
      <c r="B23" s="344"/>
      <c r="C23" s="347"/>
      <c r="D23" s="367"/>
      <c r="E23" s="80" t="s">
        <v>152</v>
      </c>
      <c r="F23" s="231" t="s">
        <v>172</v>
      </c>
      <c r="G23" s="231" t="s">
        <v>680</v>
      </c>
      <c r="H23" s="81">
        <v>21</v>
      </c>
      <c r="I23" s="82">
        <v>95891070</v>
      </c>
      <c r="J23" s="83">
        <v>4927030</v>
      </c>
      <c r="K23" s="72">
        <f t="shared" si="1"/>
        <v>100818100</v>
      </c>
      <c r="L23" s="182">
        <f t="shared" si="0"/>
        <v>4800861.9047619049</v>
      </c>
      <c r="M23" s="189">
        <f t="shared" si="5"/>
        <v>1.678187557437967E-4</v>
      </c>
    </row>
    <row r="24" spans="2:13" ht="29.25" customHeight="1" thickBot="1">
      <c r="B24" s="345"/>
      <c r="C24" s="348"/>
      <c r="D24" s="369"/>
      <c r="E24" s="84" t="s">
        <v>163</v>
      </c>
      <c r="F24" s="232" t="s">
        <v>173</v>
      </c>
      <c r="G24" s="232" t="s">
        <v>417</v>
      </c>
      <c r="H24" s="85">
        <v>45</v>
      </c>
      <c r="I24" s="86">
        <v>137955560</v>
      </c>
      <c r="J24" s="87">
        <v>77681750</v>
      </c>
      <c r="K24" s="73">
        <f t="shared" si="1"/>
        <v>215637310</v>
      </c>
      <c r="L24" s="183">
        <f t="shared" si="0"/>
        <v>4791940.222222222</v>
      </c>
      <c r="M24" s="190">
        <f t="shared" si="5"/>
        <v>3.5961161945099291E-4</v>
      </c>
    </row>
    <row r="25" spans="2:13" ht="29.25" customHeight="1">
      <c r="B25" s="343">
        <v>5</v>
      </c>
      <c r="C25" s="346" t="s">
        <v>146</v>
      </c>
      <c r="D25" s="366">
        <f>Q9</f>
        <v>100765</v>
      </c>
      <c r="E25" s="88" t="s">
        <v>681</v>
      </c>
      <c r="F25" s="230" t="s">
        <v>696</v>
      </c>
      <c r="G25" s="230" t="s">
        <v>682</v>
      </c>
      <c r="H25" s="138">
        <v>1</v>
      </c>
      <c r="I25" s="139">
        <v>7481090</v>
      </c>
      <c r="J25" s="140">
        <v>0</v>
      </c>
      <c r="K25" s="71">
        <f t="shared" si="1"/>
        <v>7481090</v>
      </c>
      <c r="L25" s="181">
        <f t="shared" si="0"/>
        <v>7481090</v>
      </c>
      <c r="M25" s="188">
        <f>IFERROR(H25/$Q$9,0)</f>
        <v>9.9240807820175653E-6</v>
      </c>
    </row>
    <row r="26" spans="2:13" ht="29.25" customHeight="1">
      <c r="B26" s="344"/>
      <c r="C26" s="347"/>
      <c r="D26" s="367"/>
      <c r="E26" s="80" t="s">
        <v>150</v>
      </c>
      <c r="F26" s="231" t="s">
        <v>171</v>
      </c>
      <c r="G26" s="231" t="s">
        <v>413</v>
      </c>
      <c r="H26" s="81">
        <v>495</v>
      </c>
      <c r="I26" s="82">
        <v>1619711730</v>
      </c>
      <c r="J26" s="83">
        <v>1395313560</v>
      </c>
      <c r="K26" s="72">
        <f t="shared" si="1"/>
        <v>3015025290</v>
      </c>
      <c r="L26" s="182">
        <f t="shared" si="0"/>
        <v>6090960.1818181816</v>
      </c>
      <c r="M26" s="189">
        <f t="shared" ref="M26:M29" si="6">IFERROR(H26/$Q$9,0)</f>
        <v>4.9124199870986948E-3</v>
      </c>
    </row>
    <row r="27" spans="2:13" ht="29.25" customHeight="1">
      <c r="B27" s="344"/>
      <c r="C27" s="347"/>
      <c r="D27" s="367"/>
      <c r="E27" s="80" t="s">
        <v>151</v>
      </c>
      <c r="F27" s="231" t="s">
        <v>162</v>
      </c>
      <c r="G27" s="231" t="s">
        <v>418</v>
      </c>
      <c r="H27" s="81">
        <v>46</v>
      </c>
      <c r="I27" s="82">
        <v>246112520</v>
      </c>
      <c r="J27" s="83">
        <v>6674270</v>
      </c>
      <c r="K27" s="72">
        <f t="shared" si="1"/>
        <v>252786790</v>
      </c>
      <c r="L27" s="182">
        <f t="shared" si="0"/>
        <v>5495365</v>
      </c>
      <c r="M27" s="189">
        <f t="shared" si="6"/>
        <v>4.5650771597280804E-4</v>
      </c>
    </row>
    <row r="28" spans="2:13" ht="29.25" customHeight="1">
      <c r="B28" s="344"/>
      <c r="C28" s="347"/>
      <c r="D28" s="367"/>
      <c r="E28" s="80" t="s">
        <v>163</v>
      </c>
      <c r="F28" s="231" t="s">
        <v>173</v>
      </c>
      <c r="G28" s="231" t="s">
        <v>420</v>
      </c>
      <c r="H28" s="81">
        <v>43</v>
      </c>
      <c r="I28" s="82">
        <v>153688540</v>
      </c>
      <c r="J28" s="83">
        <v>81344990</v>
      </c>
      <c r="K28" s="72">
        <f t="shared" si="1"/>
        <v>235033530</v>
      </c>
      <c r="L28" s="182">
        <f t="shared" si="0"/>
        <v>5465896.0465116277</v>
      </c>
      <c r="M28" s="189">
        <f t="shared" si="6"/>
        <v>4.267354736267553E-4</v>
      </c>
    </row>
    <row r="29" spans="2:13" ht="29.25" customHeight="1" thickBot="1">
      <c r="B29" s="345"/>
      <c r="C29" s="348"/>
      <c r="D29" s="369"/>
      <c r="E29" s="84" t="s">
        <v>152</v>
      </c>
      <c r="F29" s="232" t="s">
        <v>172</v>
      </c>
      <c r="G29" s="232" t="s">
        <v>683</v>
      </c>
      <c r="H29" s="85">
        <v>12</v>
      </c>
      <c r="I29" s="86">
        <v>60992610</v>
      </c>
      <c r="J29" s="87">
        <v>3504700</v>
      </c>
      <c r="K29" s="73">
        <f t="shared" si="1"/>
        <v>64497310</v>
      </c>
      <c r="L29" s="183">
        <f t="shared" si="0"/>
        <v>5374775.833333333</v>
      </c>
      <c r="M29" s="190">
        <f t="shared" si="6"/>
        <v>1.1908896938421078E-4</v>
      </c>
    </row>
    <row r="30" spans="2:13" ht="29.25" customHeight="1">
      <c r="B30" s="343">
        <v>6</v>
      </c>
      <c r="C30" s="346" t="s">
        <v>147</v>
      </c>
      <c r="D30" s="366">
        <f>Q10</f>
        <v>125950</v>
      </c>
      <c r="E30" s="88" t="s">
        <v>153</v>
      </c>
      <c r="F30" s="230" t="s">
        <v>177</v>
      </c>
      <c r="G30" s="230" t="s">
        <v>262</v>
      </c>
      <c r="H30" s="138">
        <v>1</v>
      </c>
      <c r="I30" s="139">
        <v>6191710</v>
      </c>
      <c r="J30" s="140">
        <v>0</v>
      </c>
      <c r="K30" s="71">
        <f t="shared" si="1"/>
        <v>6191710</v>
      </c>
      <c r="L30" s="181">
        <f t="shared" si="0"/>
        <v>6191710</v>
      </c>
      <c r="M30" s="188">
        <f>IFERROR(H30/$Q$10,0)</f>
        <v>7.9396585946804291E-6</v>
      </c>
    </row>
    <row r="31" spans="2:13" ht="29.25" customHeight="1">
      <c r="B31" s="344"/>
      <c r="C31" s="347"/>
      <c r="D31" s="367"/>
      <c r="E31" s="80" t="s">
        <v>150</v>
      </c>
      <c r="F31" s="231" t="s">
        <v>171</v>
      </c>
      <c r="G31" s="231" t="s">
        <v>419</v>
      </c>
      <c r="H31" s="81">
        <v>662</v>
      </c>
      <c r="I31" s="82">
        <v>2176461830</v>
      </c>
      <c r="J31" s="83">
        <v>1852706350</v>
      </c>
      <c r="K31" s="72">
        <f t="shared" si="1"/>
        <v>4029168180</v>
      </c>
      <c r="L31" s="182">
        <f t="shared" si="0"/>
        <v>6086356.7673716014</v>
      </c>
      <c r="M31" s="189">
        <f t="shared" ref="M31:M34" si="7">IFERROR(H31/$Q$10,0)</f>
        <v>5.2560539896784435E-3</v>
      </c>
    </row>
    <row r="32" spans="2:13" ht="29.25" customHeight="1">
      <c r="B32" s="344"/>
      <c r="C32" s="347"/>
      <c r="D32" s="367"/>
      <c r="E32" s="80" t="s">
        <v>168</v>
      </c>
      <c r="F32" s="231" t="s">
        <v>179</v>
      </c>
      <c r="G32" s="231" t="s">
        <v>684</v>
      </c>
      <c r="H32" s="81">
        <v>6</v>
      </c>
      <c r="I32" s="82">
        <v>29989470</v>
      </c>
      <c r="J32" s="83">
        <v>3376750</v>
      </c>
      <c r="K32" s="72">
        <f t="shared" si="1"/>
        <v>33366220</v>
      </c>
      <c r="L32" s="182">
        <f t="shared" si="0"/>
        <v>5561036.666666667</v>
      </c>
      <c r="M32" s="189">
        <f t="shared" si="7"/>
        <v>4.7637951568082575E-5</v>
      </c>
    </row>
    <row r="33" spans="2:13" ht="29.25" customHeight="1">
      <c r="B33" s="344"/>
      <c r="C33" s="347"/>
      <c r="D33" s="367"/>
      <c r="E33" s="80" t="s">
        <v>154</v>
      </c>
      <c r="F33" s="231" t="s">
        <v>697</v>
      </c>
      <c r="G33" s="231" t="s">
        <v>249</v>
      </c>
      <c r="H33" s="81">
        <v>2</v>
      </c>
      <c r="I33" s="82">
        <v>10525430</v>
      </c>
      <c r="J33" s="83">
        <v>98960</v>
      </c>
      <c r="K33" s="72">
        <f t="shared" si="1"/>
        <v>10624390</v>
      </c>
      <c r="L33" s="182">
        <f t="shared" si="0"/>
        <v>5312195</v>
      </c>
      <c r="M33" s="189">
        <f t="shared" si="7"/>
        <v>1.5879317189360858E-5</v>
      </c>
    </row>
    <row r="34" spans="2:13" ht="29.25" customHeight="1" thickBot="1">
      <c r="B34" s="345"/>
      <c r="C34" s="348"/>
      <c r="D34" s="369"/>
      <c r="E34" s="84" t="s">
        <v>151</v>
      </c>
      <c r="F34" s="232" t="s">
        <v>162</v>
      </c>
      <c r="G34" s="232" t="s">
        <v>414</v>
      </c>
      <c r="H34" s="85">
        <v>57</v>
      </c>
      <c r="I34" s="86">
        <v>284470150</v>
      </c>
      <c r="J34" s="87">
        <v>12703260</v>
      </c>
      <c r="K34" s="73">
        <f t="shared" si="1"/>
        <v>297173410</v>
      </c>
      <c r="L34" s="183">
        <f t="shared" si="0"/>
        <v>5213568.5964912279</v>
      </c>
      <c r="M34" s="190">
        <f t="shared" si="7"/>
        <v>4.5256053989678441E-4</v>
      </c>
    </row>
    <row r="35" spans="2:13" ht="29.25" customHeight="1">
      <c r="B35" s="343">
        <v>7</v>
      </c>
      <c r="C35" s="346" t="s">
        <v>148</v>
      </c>
      <c r="D35" s="366">
        <f>Q11</f>
        <v>129240</v>
      </c>
      <c r="E35" s="88" t="s">
        <v>161</v>
      </c>
      <c r="F35" s="230" t="s">
        <v>1001</v>
      </c>
      <c r="G35" s="230" t="s">
        <v>286</v>
      </c>
      <c r="H35" s="138">
        <v>2</v>
      </c>
      <c r="I35" s="139">
        <v>12344770</v>
      </c>
      <c r="J35" s="140">
        <v>0</v>
      </c>
      <c r="K35" s="71">
        <f t="shared" si="1"/>
        <v>12344770</v>
      </c>
      <c r="L35" s="181">
        <f t="shared" si="0"/>
        <v>6172385</v>
      </c>
      <c r="M35" s="188">
        <f>IFERROR(H35/$Q$11,0)</f>
        <v>1.5475085112968123E-5</v>
      </c>
    </row>
    <row r="36" spans="2:13" ht="29.25" customHeight="1">
      <c r="B36" s="344"/>
      <c r="C36" s="347"/>
      <c r="D36" s="367"/>
      <c r="E36" s="80" t="s">
        <v>150</v>
      </c>
      <c r="F36" s="231" t="s">
        <v>171</v>
      </c>
      <c r="G36" s="231" t="s">
        <v>419</v>
      </c>
      <c r="H36" s="81">
        <v>726</v>
      </c>
      <c r="I36" s="82">
        <v>2293856290</v>
      </c>
      <c r="J36" s="83">
        <v>2057574190</v>
      </c>
      <c r="K36" s="72">
        <f t="shared" si="1"/>
        <v>4351430480</v>
      </c>
      <c r="L36" s="182">
        <f t="shared" si="0"/>
        <v>5993705.8953168048</v>
      </c>
      <c r="M36" s="189">
        <f t="shared" ref="M36:M39" si="8">IFERROR(H36/$Q$11,0)</f>
        <v>5.6174558960074283E-3</v>
      </c>
    </row>
    <row r="37" spans="2:13" ht="29.25" customHeight="1">
      <c r="B37" s="344"/>
      <c r="C37" s="347"/>
      <c r="D37" s="367"/>
      <c r="E37" s="80" t="s">
        <v>152</v>
      </c>
      <c r="F37" s="231" t="s">
        <v>172</v>
      </c>
      <c r="G37" s="231" t="s">
        <v>685</v>
      </c>
      <c r="H37" s="81">
        <v>17</v>
      </c>
      <c r="I37" s="82">
        <v>98649060</v>
      </c>
      <c r="J37" s="83">
        <v>1655810</v>
      </c>
      <c r="K37" s="72">
        <f t="shared" si="1"/>
        <v>100304870</v>
      </c>
      <c r="L37" s="182">
        <f t="shared" si="0"/>
        <v>5900286.4705882352</v>
      </c>
      <c r="M37" s="189">
        <f t="shared" si="8"/>
        <v>1.3153822346022903E-4</v>
      </c>
    </row>
    <row r="38" spans="2:13" ht="29.25" customHeight="1">
      <c r="B38" s="344"/>
      <c r="C38" s="347"/>
      <c r="D38" s="367"/>
      <c r="E38" s="80" t="s">
        <v>163</v>
      </c>
      <c r="F38" s="231" t="s">
        <v>173</v>
      </c>
      <c r="G38" s="231" t="s">
        <v>415</v>
      </c>
      <c r="H38" s="81">
        <v>65</v>
      </c>
      <c r="I38" s="82">
        <v>206777090</v>
      </c>
      <c r="J38" s="83">
        <v>159010940</v>
      </c>
      <c r="K38" s="72">
        <f t="shared" si="1"/>
        <v>365788030</v>
      </c>
      <c r="L38" s="182">
        <f t="shared" si="0"/>
        <v>5627508.153846154</v>
      </c>
      <c r="M38" s="189">
        <f t="shared" si="8"/>
        <v>5.0294026617146389E-4</v>
      </c>
    </row>
    <row r="39" spans="2:13" ht="29.25" customHeight="1" thickBot="1">
      <c r="B39" s="345"/>
      <c r="C39" s="348"/>
      <c r="D39" s="369"/>
      <c r="E39" s="84" t="s">
        <v>151</v>
      </c>
      <c r="F39" s="232" t="s">
        <v>162</v>
      </c>
      <c r="G39" s="232" t="s">
        <v>418</v>
      </c>
      <c r="H39" s="85">
        <v>48</v>
      </c>
      <c r="I39" s="86">
        <v>256309040</v>
      </c>
      <c r="J39" s="87">
        <v>7485550</v>
      </c>
      <c r="K39" s="73">
        <f t="shared" si="1"/>
        <v>263794590</v>
      </c>
      <c r="L39" s="183">
        <f t="shared" si="0"/>
        <v>5495720.625</v>
      </c>
      <c r="M39" s="190">
        <f t="shared" si="8"/>
        <v>3.7140204271123489E-4</v>
      </c>
    </row>
    <row r="40" spans="2:13" ht="29.25" customHeight="1">
      <c r="B40" s="343">
        <v>8</v>
      </c>
      <c r="C40" s="346" t="s">
        <v>149</v>
      </c>
      <c r="D40" s="366">
        <f>Q12</f>
        <v>358409</v>
      </c>
      <c r="E40" s="88" t="s">
        <v>153</v>
      </c>
      <c r="F40" s="230" t="s">
        <v>177</v>
      </c>
      <c r="G40" s="230" t="s">
        <v>155</v>
      </c>
      <c r="H40" s="138">
        <v>4</v>
      </c>
      <c r="I40" s="139">
        <v>26484100</v>
      </c>
      <c r="J40" s="140">
        <v>0</v>
      </c>
      <c r="K40" s="71">
        <f t="shared" si="1"/>
        <v>26484100</v>
      </c>
      <c r="L40" s="181">
        <f t="shared" si="0"/>
        <v>6621025</v>
      </c>
      <c r="M40" s="188">
        <f>IFERROR(H40/$Q$12,0)</f>
        <v>1.1160434029279398E-5</v>
      </c>
    </row>
    <row r="41" spans="2:13" ht="29.25" customHeight="1">
      <c r="B41" s="344"/>
      <c r="C41" s="347"/>
      <c r="D41" s="367"/>
      <c r="E41" s="80" t="s">
        <v>161</v>
      </c>
      <c r="F41" s="231" t="s">
        <v>1001</v>
      </c>
      <c r="G41" s="231" t="s">
        <v>421</v>
      </c>
      <c r="H41" s="81">
        <v>2</v>
      </c>
      <c r="I41" s="82">
        <v>11059100</v>
      </c>
      <c r="J41" s="83">
        <v>2026230</v>
      </c>
      <c r="K41" s="72">
        <f t="shared" si="1"/>
        <v>13085330</v>
      </c>
      <c r="L41" s="182">
        <f t="shared" si="0"/>
        <v>6542665</v>
      </c>
      <c r="M41" s="189">
        <f t="shared" ref="M41:M44" si="9">IFERROR(H41/$Q$12,0)</f>
        <v>5.5802170146396992E-6</v>
      </c>
    </row>
    <row r="42" spans="2:13" ht="29.25" customHeight="1">
      <c r="B42" s="344"/>
      <c r="C42" s="347"/>
      <c r="D42" s="367"/>
      <c r="E42" s="80" t="s">
        <v>150</v>
      </c>
      <c r="F42" s="231" t="s">
        <v>171</v>
      </c>
      <c r="G42" s="231" t="s">
        <v>413</v>
      </c>
      <c r="H42" s="81">
        <v>2142</v>
      </c>
      <c r="I42" s="82">
        <v>6787664700</v>
      </c>
      <c r="J42" s="83">
        <v>6392346100</v>
      </c>
      <c r="K42" s="72">
        <f t="shared" si="1"/>
        <v>13180010800</v>
      </c>
      <c r="L42" s="182">
        <f t="shared" si="0"/>
        <v>6153132.9598506065</v>
      </c>
      <c r="M42" s="189">
        <f t="shared" si="9"/>
        <v>5.9764124226791178E-3</v>
      </c>
    </row>
    <row r="43" spans="2:13" ht="29.25" customHeight="1">
      <c r="B43" s="344"/>
      <c r="C43" s="347"/>
      <c r="D43" s="367"/>
      <c r="E43" s="80" t="s">
        <v>410</v>
      </c>
      <c r="F43" s="231" t="s">
        <v>411</v>
      </c>
      <c r="G43" s="231" t="s">
        <v>412</v>
      </c>
      <c r="H43" s="81">
        <v>1</v>
      </c>
      <c r="I43" s="82">
        <v>6094370</v>
      </c>
      <c r="J43" s="83">
        <v>0</v>
      </c>
      <c r="K43" s="72">
        <f t="shared" si="1"/>
        <v>6094370</v>
      </c>
      <c r="L43" s="182">
        <f t="shared" si="0"/>
        <v>6094370</v>
      </c>
      <c r="M43" s="189">
        <f t="shared" si="9"/>
        <v>2.7901085073198496E-6</v>
      </c>
    </row>
    <row r="44" spans="2:13" ht="29.25" customHeight="1" thickBot="1">
      <c r="B44" s="344"/>
      <c r="C44" s="347"/>
      <c r="D44" s="367"/>
      <c r="E44" s="89" t="s">
        <v>151</v>
      </c>
      <c r="F44" s="233" t="s">
        <v>162</v>
      </c>
      <c r="G44" s="233" t="s">
        <v>418</v>
      </c>
      <c r="H44" s="141">
        <v>120</v>
      </c>
      <c r="I44" s="142">
        <v>681468680</v>
      </c>
      <c r="J44" s="143">
        <v>22870210</v>
      </c>
      <c r="K44" s="74">
        <f t="shared" si="1"/>
        <v>704338890</v>
      </c>
      <c r="L44" s="184">
        <f t="shared" si="0"/>
        <v>5869490.75</v>
      </c>
      <c r="M44" s="191">
        <f t="shared" si="9"/>
        <v>3.3481302087838197E-4</v>
      </c>
    </row>
    <row r="45" spans="2:13" ht="29.25" customHeight="1" thickTop="1">
      <c r="B45" s="334" t="s">
        <v>1006</v>
      </c>
      <c r="C45" s="335"/>
      <c r="D45" s="368">
        <f>Q13</f>
        <v>1252666</v>
      </c>
      <c r="E45" s="75" t="str">
        <f>'高額レセ疾病傾向(患者一人当たり医療費順)'!$C$7</f>
        <v>0802</v>
      </c>
      <c r="F45" s="234" t="str">
        <f>'高額レセ疾病傾向(患者一人当たり医療費順)'!$D$7</f>
        <v>その他の外耳疾患</v>
      </c>
      <c r="G45" s="234" t="str">
        <f>'高額レセ疾病傾向(患者一人当たり医療費順)'!$E$7</f>
        <v>耳垢栓塞</v>
      </c>
      <c r="H45" s="76">
        <f>'高額レセ疾病傾向(患者一人当たり医療費順)'!$F$7</f>
        <v>1</v>
      </c>
      <c r="I45" s="77">
        <f>'高額レセ疾病傾向(患者一人当たり医療費順)'!$G$7</f>
        <v>6094370</v>
      </c>
      <c r="J45" s="78">
        <f>'高額レセ疾病傾向(患者一人当たり医療費順)'!$H$7</f>
        <v>0</v>
      </c>
      <c r="K45" s="79">
        <f>'高額レセ疾病傾向(患者一人当たり医療費順)'!$I$7</f>
        <v>6094370</v>
      </c>
      <c r="L45" s="195">
        <f t="shared" si="0"/>
        <v>6094370</v>
      </c>
      <c r="M45" s="192">
        <f>IFERROR(H45/$Q$13,0)</f>
        <v>7.982973913237846E-7</v>
      </c>
    </row>
    <row r="46" spans="2:13" ht="29.25" customHeight="1">
      <c r="B46" s="336"/>
      <c r="C46" s="337"/>
      <c r="D46" s="367"/>
      <c r="E46" s="80" t="str">
        <f>'高額レセ疾病傾向(患者一人当たり医療費順)'!$C$8</f>
        <v>0506</v>
      </c>
      <c r="F46" s="231" t="str">
        <f>'高額レセ疾病傾向(患者一人当たり医療費順)'!$D$8</f>
        <v>知的障害&lt;精神遅滞&gt;</v>
      </c>
      <c r="G46" s="231" t="str">
        <f>'高額レセ疾病傾向(患者一人当たり医療費順)'!$E$8</f>
        <v>知的障害,最重度知的障害</v>
      </c>
      <c r="H46" s="81">
        <f>'高額レセ疾病傾向(患者一人当たり医療費順)'!$F$8</f>
        <v>5</v>
      </c>
      <c r="I46" s="82">
        <f>'高額レセ疾病傾向(患者一人当たり医療費順)'!$G$8</f>
        <v>28222110</v>
      </c>
      <c r="J46" s="83">
        <f>'高額レセ疾病傾向(患者一人当たり医療費順)'!$H$8</f>
        <v>2085780</v>
      </c>
      <c r="K46" s="72">
        <f>'高額レセ疾病傾向(患者一人当たり医療費順)'!$I$8</f>
        <v>30307890</v>
      </c>
      <c r="L46" s="182">
        <f t="shared" si="0"/>
        <v>6061578</v>
      </c>
      <c r="M46" s="193">
        <f t="shared" ref="M46:M49" si="10">IFERROR(H46/$Q$13,0)</f>
        <v>3.9914869566189231E-6</v>
      </c>
    </row>
    <row r="47" spans="2:13" ht="29.25" customHeight="1">
      <c r="B47" s="336"/>
      <c r="C47" s="337"/>
      <c r="D47" s="367"/>
      <c r="E47" s="80" t="str">
        <f>'高額レセ疾病傾向(患者一人当たり医療費順)'!$C$9</f>
        <v>1402</v>
      </c>
      <c r="F47" s="231" t="str">
        <f>'高額レセ疾病傾向(患者一人当たり医療費順)'!$D$9</f>
        <v>腎不全</v>
      </c>
      <c r="G47" s="231" t="str">
        <f>'高額レセ疾病傾向(患者一人当たり医療費順)'!$E$9</f>
        <v>慢性腎不全,末期腎不全,腎性貧血</v>
      </c>
      <c r="H47" s="81">
        <f>'高額レセ疾病傾向(患者一人当たり医療費順)'!$F$9</f>
        <v>6809</v>
      </c>
      <c r="I47" s="82">
        <f>'高額レセ疾病傾向(患者一人当たり医療費順)'!$G$9</f>
        <v>21160281050</v>
      </c>
      <c r="J47" s="83">
        <f>'高額レセ疾病傾向(患者一人当たり医療費順)'!$H$9</f>
        <v>19992318740</v>
      </c>
      <c r="K47" s="72">
        <f>'高額レセ疾病傾向(患者一人当たり医療費順)'!$I$9</f>
        <v>41152599790</v>
      </c>
      <c r="L47" s="182">
        <f t="shared" si="0"/>
        <v>6043853.692172125</v>
      </c>
      <c r="M47" s="193">
        <f t="shared" si="10"/>
        <v>5.4356069375236498E-3</v>
      </c>
    </row>
    <row r="48" spans="2:13" ht="29.25" customHeight="1">
      <c r="B48" s="336"/>
      <c r="C48" s="337"/>
      <c r="D48" s="367"/>
      <c r="E48" s="80" t="str">
        <f>'高額レセ疾病傾向(患者一人当たり医療費順)'!$C$10</f>
        <v>0904</v>
      </c>
      <c r="F48" s="231" t="str">
        <f>'高額レセ疾病傾向(患者一人当たり医療費順)'!$D$10</f>
        <v>くも膜下出血</v>
      </c>
      <c r="G48" s="231" t="str">
        <f>'高額レセ疾病傾向(患者一人当たり医療費順)'!$E$10</f>
        <v>くも膜下出血,くも膜下出血後遺症,ＩＣ－ＰＣ動脈瘤破裂によるくも膜下出血</v>
      </c>
      <c r="H48" s="81">
        <f>'高額レセ疾病傾向(患者一人当たり医療費順)'!$F$10</f>
        <v>502</v>
      </c>
      <c r="I48" s="82">
        <f>'高額レセ疾病傾向(患者一人当たり医療費順)'!$G$10</f>
        <v>2855564560</v>
      </c>
      <c r="J48" s="83">
        <f>'高額レセ疾病傾向(患者一人当たり医療費順)'!$H$10</f>
        <v>96157470</v>
      </c>
      <c r="K48" s="72">
        <f>'高額レセ疾病傾向(患者一人当たり医療費順)'!$I$10</f>
        <v>2951722030</v>
      </c>
      <c r="L48" s="182">
        <f t="shared" si="0"/>
        <v>5879924.3625498004</v>
      </c>
      <c r="M48" s="193">
        <f t="shared" si="10"/>
        <v>4.0074529044453988E-4</v>
      </c>
    </row>
    <row r="49" spans="2:13" ht="29.25" customHeight="1" thickBot="1">
      <c r="B49" s="338"/>
      <c r="C49" s="339"/>
      <c r="D49" s="369"/>
      <c r="E49" s="84" t="str">
        <f>'高額レセ疾病傾向(患者一人当たり医療費順)'!$C$11</f>
        <v>0209</v>
      </c>
      <c r="F49" s="232" t="str">
        <f>'高額レセ疾病傾向(患者一人当たり医療費順)'!$D$11</f>
        <v>白血病</v>
      </c>
      <c r="G49" s="232" t="str">
        <f>'高額レセ疾病傾向(患者一人当たり医療費順)'!$E$11</f>
        <v>急性骨髄性白血病,慢性骨髄性白血病,慢性リンパ性白血病</v>
      </c>
      <c r="H49" s="85">
        <f>'高額レセ疾病傾向(患者一人当たり医療費順)'!$F$11</f>
        <v>531</v>
      </c>
      <c r="I49" s="86">
        <f>'高額レセ疾病傾向(患者一人当たり医療費順)'!$G$11</f>
        <v>1644171630</v>
      </c>
      <c r="J49" s="87">
        <f>'高額レセ疾病傾向(患者一人当たり医療費順)'!$H$11</f>
        <v>1132648260</v>
      </c>
      <c r="K49" s="73">
        <f>'高額レセ疾病傾向(患者一人当たり医療費順)'!$I$11</f>
        <v>2776819890</v>
      </c>
      <c r="L49" s="183">
        <f t="shared" si="0"/>
        <v>5229415.988700565</v>
      </c>
      <c r="M49" s="194">
        <f t="shared" si="10"/>
        <v>4.2389591479292965E-4</v>
      </c>
    </row>
    <row r="50" spans="2:13" ht="13.5" customHeight="1">
      <c r="B50" s="23" t="s">
        <v>386</v>
      </c>
      <c r="D50" s="23"/>
      <c r="E50" s="65"/>
      <c r="F50" s="65"/>
      <c r="G50" s="65"/>
      <c r="H50" s="65"/>
      <c r="I50" s="65"/>
    </row>
    <row r="51" spans="2:13" ht="13.5" customHeight="1">
      <c r="B51" s="54" t="s">
        <v>335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358</v>
      </c>
      <c r="D53" s="70"/>
      <c r="G53" s="26"/>
    </row>
    <row r="54" spans="2:13" ht="13.5" customHeight="1">
      <c r="B54" s="70" t="s">
        <v>700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H3:H4"/>
    <mergeCell ref="I3:K3"/>
    <mergeCell ref="D3:D4"/>
    <mergeCell ref="D30:D34"/>
    <mergeCell ref="D35:D39"/>
    <mergeCell ref="C25:C29"/>
    <mergeCell ref="C30:C34"/>
    <mergeCell ref="C3:C4"/>
    <mergeCell ref="E3:F4"/>
    <mergeCell ref="G3:G4"/>
    <mergeCell ref="B45:C49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  <mergeCell ref="C40:C44"/>
    <mergeCell ref="C5:C9"/>
    <mergeCell ref="C10:C14"/>
    <mergeCell ref="C15:C19"/>
    <mergeCell ref="C20:C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E5:E44" numberStoredAsText="1"/>
    <ignoredError sqref="K5:K44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6" customWidth="1"/>
    <col min="5" max="5" width="5.625" style="6" customWidth="1"/>
    <col min="6" max="6" width="24" style="6" customWidth="1"/>
    <col min="7" max="7" width="35.375" style="6" customWidth="1"/>
    <col min="8" max="8" width="7.375" style="6" customWidth="1"/>
    <col min="9" max="12" width="9.625" style="6" customWidth="1"/>
    <col min="13" max="13" width="8.75" style="6" customWidth="1"/>
    <col min="14" max="15" width="9" style="6"/>
    <col min="16" max="16" width="14.5" style="6" customWidth="1"/>
    <col min="17" max="17" width="12.625" style="6" customWidth="1"/>
    <col min="18" max="16384" width="9" style="6"/>
  </cols>
  <sheetData>
    <row r="1" spans="1:31" ht="16.5" customHeight="1">
      <c r="A1" s="100" t="s">
        <v>372</v>
      </c>
      <c r="B1" s="100"/>
      <c r="C1" s="101"/>
      <c r="D1" s="101"/>
      <c r="E1" s="102"/>
      <c r="F1" s="102"/>
      <c r="G1" s="102"/>
      <c r="H1" s="102"/>
      <c r="I1" s="102"/>
      <c r="J1" s="102"/>
      <c r="K1" s="102"/>
      <c r="L1" s="8"/>
    </row>
    <row r="2" spans="1:31" ht="16.5" customHeight="1">
      <c r="A2" s="8" t="s">
        <v>348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1" ht="24.95" customHeight="1">
      <c r="A3" s="8"/>
      <c r="B3" s="340"/>
      <c r="C3" s="325" t="s">
        <v>141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</row>
    <row r="4" spans="1:31" ht="24.95" customHeight="1" thickBot="1">
      <c r="A4" s="8"/>
      <c r="B4" s="355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88</v>
      </c>
      <c r="L4" s="357"/>
      <c r="M4" s="360"/>
      <c r="P4" s="69" t="s">
        <v>137</v>
      </c>
      <c r="Q4" s="179" t="s">
        <v>387</v>
      </c>
      <c r="W4" s="27"/>
      <c r="X4" s="27"/>
      <c r="Y4" s="27"/>
      <c r="Z4" s="27"/>
      <c r="AA4" s="27"/>
      <c r="AB4" s="27"/>
      <c r="AC4" s="27"/>
      <c r="AD4" s="27"/>
      <c r="AE4" s="27"/>
    </row>
    <row r="5" spans="1:31" ht="29.25" customHeight="1">
      <c r="B5" s="343">
        <v>1</v>
      </c>
      <c r="C5" s="356" t="s">
        <v>58</v>
      </c>
      <c r="D5" s="370">
        <f>Q5</f>
        <v>358409</v>
      </c>
      <c r="E5" s="88" t="s">
        <v>153</v>
      </c>
      <c r="F5" s="230" t="s">
        <v>177</v>
      </c>
      <c r="G5" s="230" t="s">
        <v>155</v>
      </c>
      <c r="H5" s="138">
        <v>4</v>
      </c>
      <c r="I5" s="139">
        <v>26484100</v>
      </c>
      <c r="J5" s="140">
        <v>0</v>
      </c>
      <c r="K5" s="71">
        <f>SUM(I5:J5)</f>
        <v>26484100</v>
      </c>
      <c r="L5" s="181">
        <f t="shared" ref="L5:L68" si="0">IFERROR(K5/H5,"-")</f>
        <v>6621025</v>
      </c>
      <c r="M5" s="188">
        <f>IFERROR(H5/$Q$5,0)</f>
        <v>1.1160434029279398E-5</v>
      </c>
      <c r="P5" s="49" t="s">
        <v>409</v>
      </c>
      <c r="Q5" s="215">
        <f>市区町村別_患者数!AM6</f>
        <v>358409</v>
      </c>
      <c r="W5" s="27"/>
      <c r="X5" s="27"/>
      <c r="Y5" s="27"/>
      <c r="Z5" s="27"/>
      <c r="AA5" s="27"/>
      <c r="AB5" s="27"/>
      <c r="AC5" s="27"/>
      <c r="AD5" s="27"/>
      <c r="AE5" s="27"/>
    </row>
    <row r="6" spans="1:31" ht="29.25" customHeight="1">
      <c r="B6" s="344"/>
      <c r="C6" s="337"/>
      <c r="D6" s="371"/>
      <c r="E6" s="80" t="s">
        <v>161</v>
      </c>
      <c r="F6" s="231" t="s">
        <v>1001</v>
      </c>
      <c r="G6" s="231" t="s">
        <v>421</v>
      </c>
      <c r="H6" s="81">
        <v>2</v>
      </c>
      <c r="I6" s="82">
        <v>11059100</v>
      </c>
      <c r="J6" s="83">
        <v>2026230</v>
      </c>
      <c r="K6" s="72">
        <f t="shared" ref="K6:K69" si="1">SUM(I6:J6)</f>
        <v>13085330</v>
      </c>
      <c r="L6" s="182">
        <f t="shared" si="0"/>
        <v>6542665</v>
      </c>
      <c r="M6" s="189">
        <f t="shared" ref="M6:M9" si="2">IFERROR(H6/$Q$5,0)</f>
        <v>5.5802170146396992E-6</v>
      </c>
      <c r="P6" s="49" t="s">
        <v>115</v>
      </c>
      <c r="Q6" s="215">
        <f>市区町村別_患者数!AM7</f>
        <v>13481</v>
      </c>
      <c r="W6" s="27"/>
      <c r="X6" s="27"/>
      <c r="Y6" s="27"/>
      <c r="Z6" s="27"/>
      <c r="AA6" s="27"/>
      <c r="AB6" s="27"/>
      <c r="AC6" s="27"/>
      <c r="AD6" s="27"/>
      <c r="AE6" s="27"/>
    </row>
    <row r="7" spans="1:31" ht="29.25" customHeight="1">
      <c r="B7" s="344"/>
      <c r="C7" s="337"/>
      <c r="D7" s="371"/>
      <c r="E7" s="80" t="s">
        <v>150</v>
      </c>
      <c r="F7" s="231" t="s">
        <v>171</v>
      </c>
      <c r="G7" s="231" t="s">
        <v>413</v>
      </c>
      <c r="H7" s="81">
        <v>2142</v>
      </c>
      <c r="I7" s="82">
        <v>6787664700</v>
      </c>
      <c r="J7" s="83">
        <v>6392346100</v>
      </c>
      <c r="K7" s="72">
        <f t="shared" si="1"/>
        <v>13180010800</v>
      </c>
      <c r="L7" s="182">
        <f t="shared" si="0"/>
        <v>6153132.9598506065</v>
      </c>
      <c r="M7" s="189">
        <f t="shared" si="2"/>
        <v>5.9764124226791178E-3</v>
      </c>
      <c r="P7" s="49" t="s">
        <v>116</v>
      </c>
      <c r="Q7" s="215">
        <f>市区町村別_患者数!AM8</f>
        <v>8488</v>
      </c>
      <c r="W7" s="27"/>
      <c r="X7" s="27"/>
      <c r="Y7" s="27"/>
      <c r="Z7" s="27"/>
      <c r="AA7" s="27"/>
      <c r="AB7" s="27"/>
      <c r="AC7" s="27"/>
      <c r="AD7" s="27"/>
      <c r="AE7" s="27"/>
    </row>
    <row r="8" spans="1:31" ht="29.25" customHeight="1">
      <c r="B8" s="344"/>
      <c r="C8" s="337"/>
      <c r="D8" s="371"/>
      <c r="E8" s="80" t="s">
        <v>410</v>
      </c>
      <c r="F8" s="231" t="s">
        <v>411</v>
      </c>
      <c r="G8" s="231" t="s">
        <v>412</v>
      </c>
      <c r="H8" s="81">
        <v>1</v>
      </c>
      <c r="I8" s="82">
        <v>6094370</v>
      </c>
      <c r="J8" s="83">
        <v>0</v>
      </c>
      <c r="K8" s="72">
        <f t="shared" si="1"/>
        <v>6094370</v>
      </c>
      <c r="L8" s="182">
        <f t="shared" si="0"/>
        <v>6094370</v>
      </c>
      <c r="M8" s="189">
        <f t="shared" si="2"/>
        <v>2.7901085073198496E-6</v>
      </c>
      <c r="P8" s="49" t="s">
        <v>117</v>
      </c>
      <c r="Q8" s="215">
        <f>市区町村別_患者数!AM9</f>
        <v>9819</v>
      </c>
      <c r="W8" s="27"/>
      <c r="X8" s="27"/>
      <c r="Y8" s="27"/>
      <c r="Z8" s="27"/>
      <c r="AA8" s="27"/>
      <c r="AB8" s="27"/>
      <c r="AC8" s="27"/>
      <c r="AD8" s="27"/>
      <c r="AE8" s="27"/>
    </row>
    <row r="9" spans="1:31" ht="29.25" customHeight="1" thickBot="1">
      <c r="B9" s="345"/>
      <c r="C9" s="339"/>
      <c r="D9" s="372"/>
      <c r="E9" s="84" t="s">
        <v>151</v>
      </c>
      <c r="F9" s="232" t="s">
        <v>162</v>
      </c>
      <c r="G9" s="232" t="s">
        <v>418</v>
      </c>
      <c r="H9" s="85">
        <v>120</v>
      </c>
      <c r="I9" s="86">
        <v>681468680</v>
      </c>
      <c r="J9" s="87">
        <v>22870210</v>
      </c>
      <c r="K9" s="73">
        <f t="shared" si="1"/>
        <v>704338890</v>
      </c>
      <c r="L9" s="183">
        <f t="shared" si="0"/>
        <v>5869490.75</v>
      </c>
      <c r="M9" s="190">
        <f t="shared" si="2"/>
        <v>3.3481302087838197E-4</v>
      </c>
      <c r="P9" s="49" t="s">
        <v>118</v>
      </c>
      <c r="Q9" s="215">
        <f>市区町村別_患者数!AM10</f>
        <v>8365</v>
      </c>
      <c r="W9" s="27"/>
      <c r="X9" s="27"/>
      <c r="Y9" s="27"/>
      <c r="Z9" s="27"/>
      <c r="AA9" s="27"/>
      <c r="AB9" s="27"/>
      <c r="AC9" s="27"/>
      <c r="AD9" s="27"/>
      <c r="AE9" s="27"/>
    </row>
    <row r="10" spans="1:31" ht="29.25" customHeight="1">
      <c r="B10" s="343">
        <v>2</v>
      </c>
      <c r="C10" s="356" t="s">
        <v>115</v>
      </c>
      <c r="D10" s="370">
        <f>Q6</f>
        <v>13481</v>
      </c>
      <c r="E10" s="88" t="s">
        <v>188</v>
      </c>
      <c r="F10" s="230" t="s">
        <v>698</v>
      </c>
      <c r="G10" s="230" t="s">
        <v>735</v>
      </c>
      <c r="H10" s="138">
        <v>3</v>
      </c>
      <c r="I10" s="139">
        <v>14636140</v>
      </c>
      <c r="J10" s="140">
        <v>3651510</v>
      </c>
      <c r="K10" s="71">
        <f>SUM(I10:J10)</f>
        <v>18287650</v>
      </c>
      <c r="L10" s="181">
        <f t="shared" si="0"/>
        <v>6095883.333333333</v>
      </c>
      <c r="M10" s="188">
        <f>IFERROR(H10/$Q$6,0)</f>
        <v>2.2253542022105185E-4</v>
      </c>
      <c r="P10" s="49" t="s">
        <v>119</v>
      </c>
      <c r="Q10" s="215">
        <f>市区町村別_患者数!AM11</f>
        <v>12149</v>
      </c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29.25" customHeight="1">
      <c r="B11" s="344"/>
      <c r="C11" s="337"/>
      <c r="D11" s="371"/>
      <c r="E11" s="80" t="s">
        <v>163</v>
      </c>
      <c r="F11" s="231" t="s">
        <v>173</v>
      </c>
      <c r="G11" s="231" t="s">
        <v>736</v>
      </c>
      <c r="H11" s="81">
        <v>10</v>
      </c>
      <c r="I11" s="82">
        <v>38908280</v>
      </c>
      <c r="J11" s="83">
        <v>22002130</v>
      </c>
      <c r="K11" s="72">
        <f t="shared" si="1"/>
        <v>60910410</v>
      </c>
      <c r="L11" s="182">
        <f t="shared" si="0"/>
        <v>6091041</v>
      </c>
      <c r="M11" s="189">
        <f t="shared" ref="M11:M14" si="3">IFERROR(H11/$Q$6,0)</f>
        <v>7.4178473407017281E-4</v>
      </c>
      <c r="P11" s="49" t="s">
        <v>120</v>
      </c>
      <c r="Q11" s="215">
        <f>市区町村別_患者数!AM12</f>
        <v>10756</v>
      </c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29.25" customHeight="1">
      <c r="B12" s="344"/>
      <c r="C12" s="337"/>
      <c r="D12" s="371"/>
      <c r="E12" s="80" t="s">
        <v>189</v>
      </c>
      <c r="F12" s="231" t="s">
        <v>190</v>
      </c>
      <c r="G12" s="231" t="s">
        <v>191</v>
      </c>
      <c r="H12" s="81">
        <v>7</v>
      </c>
      <c r="I12" s="82">
        <v>39085620</v>
      </c>
      <c r="J12" s="83">
        <v>1130760</v>
      </c>
      <c r="K12" s="72">
        <f t="shared" si="1"/>
        <v>40216380</v>
      </c>
      <c r="L12" s="182">
        <f t="shared" si="0"/>
        <v>5745197.1428571427</v>
      </c>
      <c r="M12" s="189">
        <f t="shared" si="3"/>
        <v>5.1924931384912101E-4</v>
      </c>
      <c r="P12" s="49" t="s">
        <v>59</v>
      </c>
      <c r="Q12" s="215">
        <f>市区町村別_患者数!AM13</f>
        <v>8668</v>
      </c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29.25" customHeight="1">
      <c r="B13" s="344"/>
      <c r="C13" s="337"/>
      <c r="D13" s="371"/>
      <c r="E13" s="80" t="s">
        <v>192</v>
      </c>
      <c r="F13" s="231" t="s">
        <v>193</v>
      </c>
      <c r="G13" s="231" t="s">
        <v>194</v>
      </c>
      <c r="H13" s="81">
        <v>2</v>
      </c>
      <c r="I13" s="82">
        <v>10688590</v>
      </c>
      <c r="J13" s="83">
        <v>138750</v>
      </c>
      <c r="K13" s="72">
        <f t="shared" si="1"/>
        <v>10827340</v>
      </c>
      <c r="L13" s="182">
        <f t="shared" si="0"/>
        <v>5413670</v>
      </c>
      <c r="M13" s="189">
        <f t="shared" si="3"/>
        <v>1.4835694681403458E-4</v>
      </c>
      <c r="P13" s="49" t="s">
        <v>121</v>
      </c>
      <c r="Q13" s="215">
        <f>市区町村別_患者数!AM14</f>
        <v>5575</v>
      </c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29.25" customHeight="1" thickBot="1">
      <c r="B14" s="345"/>
      <c r="C14" s="339"/>
      <c r="D14" s="372"/>
      <c r="E14" s="84" t="s">
        <v>150</v>
      </c>
      <c r="F14" s="232" t="s">
        <v>171</v>
      </c>
      <c r="G14" s="232" t="s">
        <v>413</v>
      </c>
      <c r="H14" s="85">
        <v>79</v>
      </c>
      <c r="I14" s="86">
        <v>219220460</v>
      </c>
      <c r="J14" s="87">
        <v>208130260</v>
      </c>
      <c r="K14" s="73">
        <f t="shared" si="1"/>
        <v>427350720</v>
      </c>
      <c r="L14" s="183">
        <f t="shared" si="0"/>
        <v>5409502.7848101268</v>
      </c>
      <c r="M14" s="190">
        <f t="shared" si="3"/>
        <v>5.8600993991543655E-3</v>
      </c>
      <c r="P14" s="49" t="s">
        <v>60</v>
      </c>
      <c r="Q14" s="215">
        <f>市区町村別_患者数!AM15</f>
        <v>12988</v>
      </c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29.25" customHeight="1">
      <c r="B15" s="343">
        <v>3</v>
      </c>
      <c r="C15" s="356" t="s">
        <v>116</v>
      </c>
      <c r="D15" s="370">
        <f>Q7</f>
        <v>8488</v>
      </c>
      <c r="E15" s="88" t="s">
        <v>152</v>
      </c>
      <c r="F15" s="230" t="s">
        <v>172</v>
      </c>
      <c r="G15" s="230" t="s">
        <v>195</v>
      </c>
      <c r="H15" s="138">
        <v>1</v>
      </c>
      <c r="I15" s="139">
        <v>7955060</v>
      </c>
      <c r="J15" s="140">
        <v>751060</v>
      </c>
      <c r="K15" s="71">
        <f>SUM(I15:J15)</f>
        <v>8706120</v>
      </c>
      <c r="L15" s="181">
        <f t="shared" si="0"/>
        <v>8706120</v>
      </c>
      <c r="M15" s="188">
        <f>IFERROR(H15/$Q$7,0)</f>
        <v>1.17813383600377E-4</v>
      </c>
      <c r="P15" s="49" t="s">
        <v>61</v>
      </c>
      <c r="Q15" s="215">
        <f>市区町村別_患者数!AM16</f>
        <v>22549</v>
      </c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29.25" customHeight="1">
      <c r="B16" s="344"/>
      <c r="C16" s="337"/>
      <c r="D16" s="371"/>
      <c r="E16" s="80" t="s">
        <v>150</v>
      </c>
      <c r="F16" s="231" t="s">
        <v>171</v>
      </c>
      <c r="G16" s="231" t="s">
        <v>413</v>
      </c>
      <c r="H16" s="81">
        <v>54</v>
      </c>
      <c r="I16" s="82">
        <v>137953070</v>
      </c>
      <c r="J16" s="83">
        <v>188137800</v>
      </c>
      <c r="K16" s="72">
        <f t="shared" si="1"/>
        <v>326090870</v>
      </c>
      <c r="L16" s="182">
        <f t="shared" si="0"/>
        <v>6038719.8148148144</v>
      </c>
      <c r="M16" s="189">
        <f t="shared" ref="M16:M19" si="4">IFERROR(H16/$Q$7,0)</f>
        <v>6.3619227144203578E-3</v>
      </c>
      <c r="P16" s="49" t="s">
        <v>122</v>
      </c>
      <c r="Q16" s="215">
        <f>市区町村別_患者数!AM17</f>
        <v>11762</v>
      </c>
    </row>
    <row r="17" spans="2:17" ht="29.25" customHeight="1">
      <c r="B17" s="344"/>
      <c r="C17" s="337"/>
      <c r="D17" s="371"/>
      <c r="E17" s="80" t="s">
        <v>196</v>
      </c>
      <c r="F17" s="231" t="s">
        <v>197</v>
      </c>
      <c r="G17" s="231" t="s">
        <v>198</v>
      </c>
      <c r="H17" s="81">
        <v>1</v>
      </c>
      <c r="I17" s="82">
        <v>4884630</v>
      </c>
      <c r="J17" s="83">
        <v>561510</v>
      </c>
      <c r="K17" s="72">
        <f t="shared" si="1"/>
        <v>5446140</v>
      </c>
      <c r="L17" s="182">
        <f t="shared" si="0"/>
        <v>5446140</v>
      </c>
      <c r="M17" s="189">
        <f t="shared" si="4"/>
        <v>1.17813383600377E-4</v>
      </c>
      <c r="P17" s="49" t="s">
        <v>123</v>
      </c>
      <c r="Q17" s="215">
        <f>市区町村別_患者数!AM18</f>
        <v>20420</v>
      </c>
    </row>
    <row r="18" spans="2:17" ht="29.25" customHeight="1">
      <c r="B18" s="344"/>
      <c r="C18" s="337"/>
      <c r="D18" s="371"/>
      <c r="E18" s="80" t="s">
        <v>199</v>
      </c>
      <c r="F18" s="231" t="s">
        <v>200</v>
      </c>
      <c r="G18" s="231" t="s">
        <v>201</v>
      </c>
      <c r="H18" s="81">
        <v>1</v>
      </c>
      <c r="I18" s="82">
        <v>5225700</v>
      </c>
      <c r="J18" s="83">
        <v>63300</v>
      </c>
      <c r="K18" s="72">
        <f t="shared" si="1"/>
        <v>5289000</v>
      </c>
      <c r="L18" s="182">
        <f t="shared" si="0"/>
        <v>5289000</v>
      </c>
      <c r="M18" s="189">
        <f t="shared" si="4"/>
        <v>1.17813383600377E-4</v>
      </c>
      <c r="P18" s="49" t="s">
        <v>124</v>
      </c>
      <c r="Q18" s="215">
        <f>市区町村別_患者数!AM19</f>
        <v>15367</v>
      </c>
    </row>
    <row r="19" spans="2:17" ht="29.25" customHeight="1" thickBot="1">
      <c r="B19" s="345"/>
      <c r="C19" s="339"/>
      <c r="D19" s="372"/>
      <c r="E19" s="84" t="s">
        <v>202</v>
      </c>
      <c r="F19" s="232" t="s">
        <v>203</v>
      </c>
      <c r="G19" s="232" t="s">
        <v>737</v>
      </c>
      <c r="H19" s="85">
        <v>6</v>
      </c>
      <c r="I19" s="86">
        <v>22658340</v>
      </c>
      <c r="J19" s="87">
        <v>6028550</v>
      </c>
      <c r="K19" s="73">
        <f t="shared" si="1"/>
        <v>28686890</v>
      </c>
      <c r="L19" s="183">
        <f t="shared" si="0"/>
        <v>4781148.333333333</v>
      </c>
      <c r="M19" s="190">
        <f t="shared" si="4"/>
        <v>7.0688030160226205E-4</v>
      </c>
      <c r="P19" s="49" t="s">
        <v>125</v>
      </c>
      <c r="Q19" s="215">
        <f>市区町村別_患者数!AM20</f>
        <v>24419</v>
      </c>
    </row>
    <row r="20" spans="2:17" ht="29.25" customHeight="1">
      <c r="B20" s="343">
        <v>4</v>
      </c>
      <c r="C20" s="356" t="s">
        <v>117</v>
      </c>
      <c r="D20" s="370">
        <f>Q8</f>
        <v>9819</v>
      </c>
      <c r="E20" s="88" t="s">
        <v>151</v>
      </c>
      <c r="F20" s="230" t="s">
        <v>162</v>
      </c>
      <c r="G20" s="230" t="s">
        <v>738</v>
      </c>
      <c r="H20" s="138">
        <v>2</v>
      </c>
      <c r="I20" s="139">
        <v>15085640</v>
      </c>
      <c r="J20" s="140">
        <v>104850</v>
      </c>
      <c r="K20" s="71">
        <f>SUM(I20:J20)</f>
        <v>15190490</v>
      </c>
      <c r="L20" s="181">
        <f t="shared" si="0"/>
        <v>7595245</v>
      </c>
      <c r="M20" s="188">
        <f>IFERROR(H20/$Q$8,0)</f>
        <v>2.0368672980955292E-4</v>
      </c>
      <c r="P20" s="49" t="s">
        <v>62</v>
      </c>
      <c r="Q20" s="215">
        <f>市区町村別_患者数!AM21</f>
        <v>16481</v>
      </c>
    </row>
    <row r="21" spans="2:17" ht="29.25" customHeight="1">
      <c r="B21" s="344"/>
      <c r="C21" s="337"/>
      <c r="D21" s="371"/>
      <c r="E21" s="80" t="s">
        <v>163</v>
      </c>
      <c r="F21" s="231" t="s">
        <v>173</v>
      </c>
      <c r="G21" s="231" t="s">
        <v>739</v>
      </c>
      <c r="H21" s="81">
        <v>5</v>
      </c>
      <c r="I21" s="82">
        <v>29914290</v>
      </c>
      <c r="J21" s="83">
        <v>3025950</v>
      </c>
      <c r="K21" s="72">
        <f t="shared" si="1"/>
        <v>32940240</v>
      </c>
      <c r="L21" s="182">
        <f t="shared" si="0"/>
        <v>6588048</v>
      </c>
      <c r="M21" s="189">
        <f t="shared" ref="M21:M24" si="5">IFERROR(H21/$Q$8,0)</f>
        <v>5.0921682452388227E-4</v>
      </c>
      <c r="P21" s="49" t="s">
        <v>126</v>
      </c>
      <c r="Q21" s="215">
        <f>市区町村別_患者数!AM22</f>
        <v>23393</v>
      </c>
    </row>
    <row r="22" spans="2:17" ht="29.25" customHeight="1">
      <c r="B22" s="344"/>
      <c r="C22" s="337"/>
      <c r="D22" s="371"/>
      <c r="E22" s="80" t="s">
        <v>204</v>
      </c>
      <c r="F22" s="231" t="s">
        <v>205</v>
      </c>
      <c r="G22" s="231" t="s">
        <v>206</v>
      </c>
      <c r="H22" s="81">
        <v>1</v>
      </c>
      <c r="I22" s="82">
        <v>6178140</v>
      </c>
      <c r="J22" s="83">
        <v>7120</v>
      </c>
      <c r="K22" s="72">
        <f t="shared" si="1"/>
        <v>6185260</v>
      </c>
      <c r="L22" s="182">
        <f t="shared" si="0"/>
        <v>6185260</v>
      </c>
      <c r="M22" s="189">
        <f t="shared" si="5"/>
        <v>1.0184336490477646E-4</v>
      </c>
      <c r="P22" s="49" t="s">
        <v>63</v>
      </c>
      <c r="Q22" s="215">
        <f>市区町村別_患者数!AM23</f>
        <v>21155</v>
      </c>
    </row>
    <row r="23" spans="2:17" ht="29.25" customHeight="1">
      <c r="B23" s="344"/>
      <c r="C23" s="337"/>
      <c r="D23" s="371"/>
      <c r="E23" s="80" t="s">
        <v>150</v>
      </c>
      <c r="F23" s="231" t="s">
        <v>171</v>
      </c>
      <c r="G23" s="231" t="s">
        <v>449</v>
      </c>
      <c r="H23" s="81">
        <v>54</v>
      </c>
      <c r="I23" s="82">
        <v>190951330</v>
      </c>
      <c r="J23" s="83">
        <v>132290480</v>
      </c>
      <c r="K23" s="72">
        <f t="shared" si="1"/>
        <v>323241810</v>
      </c>
      <c r="L23" s="182">
        <f t="shared" si="0"/>
        <v>5985959.444444444</v>
      </c>
      <c r="M23" s="189">
        <f t="shared" si="5"/>
        <v>5.4995417048579283E-3</v>
      </c>
      <c r="P23" s="49" t="s">
        <v>127</v>
      </c>
      <c r="Q23" s="215">
        <f>市区町村別_患者数!AM24</f>
        <v>14704</v>
      </c>
    </row>
    <row r="24" spans="2:17" ht="29.25" customHeight="1" thickBot="1">
      <c r="B24" s="345"/>
      <c r="C24" s="339"/>
      <c r="D24" s="372"/>
      <c r="E24" s="84" t="s">
        <v>207</v>
      </c>
      <c r="F24" s="232" t="s">
        <v>208</v>
      </c>
      <c r="G24" s="232" t="s">
        <v>209</v>
      </c>
      <c r="H24" s="85">
        <v>3</v>
      </c>
      <c r="I24" s="86">
        <v>13723180</v>
      </c>
      <c r="J24" s="87">
        <v>1669530</v>
      </c>
      <c r="K24" s="73">
        <f t="shared" si="1"/>
        <v>15392710</v>
      </c>
      <c r="L24" s="183">
        <f t="shared" si="0"/>
        <v>5130903.333333333</v>
      </c>
      <c r="M24" s="190">
        <f t="shared" si="5"/>
        <v>3.0553009471432935E-4</v>
      </c>
      <c r="P24" s="49" t="s">
        <v>128</v>
      </c>
      <c r="Q24" s="215">
        <f>市区町村別_患者数!AM25</f>
        <v>21797</v>
      </c>
    </row>
    <row r="25" spans="2:17" ht="29.25" customHeight="1">
      <c r="B25" s="343">
        <v>5</v>
      </c>
      <c r="C25" s="356" t="s">
        <v>118</v>
      </c>
      <c r="D25" s="370">
        <f>Q9</f>
        <v>8365</v>
      </c>
      <c r="E25" s="88" t="s">
        <v>210</v>
      </c>
      <c r="F25" s="230" t="s">
        <v>211</v>
      </c>
      <c r="G25" s="230" t="s">
        <v>212</v>
      </c>
      <c r="H25" s="138">
        <v>1</v>
      </c>
      <c r="I25" s="139">
        <v>14069450</v>
      </c>
      <c r="J25" s="140">
        <v>153610</v>
      </c>
      <c r="K25" s="71">
        <f>SUM(I25:J25)</f>
        <v>14223060</v>
      </c>
      <c r="L25" s="181">
        <f t="shared" si="0"/>
        <v>14223060</v>
      </c>
      <c r="M25" s="188">
        <f>IFERROR(H25/$Q$9,0)</f>
        <v>1.1954572624028691E-4</v>
      </c>
      <c r="P25" s="49" t="s">
        <v>129</v>
      </c>
      <c r="Q25" s="215">
        <f>市区町村別_患者数!AM26</f>
        <v>14535</v>
      </c>
    </row>
    <row r="26" spans="2:17" ht="29.25" customHeight="1">
      <c r="B26" s="344"/>
      <c r="C26" s="337"/>
      <c r="D26" s="371"/>
      <c r="E26" s="80" t="s">
        <v>151</v>
      </c>
      <c r="F26" s="231" t="s">
        <v>162</v>
      </c>
      <c r="G26" s="231" t="s">
        <v>740</v>
      </c>
      <c r="H26" s="81">
        <v>2</v>
      </c>
      <c r="I26" s="82">
        <v>17291740</v>
      </c>
      <c r="J26" s="83">
        <v>122760</v>
      </c>
      <c r="K26" s="72">
        <f t="shared" si="1"/>
        <v>17414500</v>
      </c>
      <c r="L26" s="182">
        <f t="shared" si="0"/>
        <v>8707250</v>
      </c>
      <c r="M26" s="189">
        <f t="shared" ref="M26:M29" si="6">IFERROR(H26/$Q$9,0)</f>
        <v>2.3909145248057382E-4</v>
      </c>
      <c r="P26" s="49" t="s">
        <v>64</v>
      </c>
      <c r="Q26" s="215">
        <f>市区町村別_患者数!AM27</f>
        <v>18539</v>
      </c>
    </row>
    <row r="27" spans="2:17" ht="29.25" customHeight="1">
      <c r="B27" s="344"/>
      <c r="C27" s="337"/>
      <c r="D27" s="371"/>
      <c r="E27" s="80" t="s">
        <v>213</v>
      </c>
      <c r="F27" s="231" t="s">
        <v>214</v>
      </c>
      <c r="G27" s="231" t="s">
        <v>215</v>
      </c>
      <c r="H27" s="81">
        <v>1</v>
      </c>
      <c r="I27" s="82">
        <v>6745760</v>
      </c>
      <c r="J27" s="83">
        <v>1873530</v>
      </c>
      <c r="K27" s="72">
        <f t="shared" si="1"/>
        <v>8619290</v>
      </c>
      <c r="L27" s="182">
        <f t="shared" si="0"/>
        <v>8619290</v>
      </c>
      <c r="M27" s="189">
        <f t="shared" si="6"/>
        <v>1.1954572624028691E-4</v>
      </c>
      <c r="P27" s="49" t="s">
        <v>130</v>
      </c>
      <c r="Q27" s="215">
        <f>市区町村別_患者数!AM28</f>
        <v>30667</v>
      </c>
    </row>
    <row r="28" spans="2:17" ht="29.25" customHeight="1">
      <c r="B28" s="344"/>
      <c r="C28" s="337"/>
      <c r="D28" s="371"/>
      <c r="E28" s="80" t="s">
        <v>152</v>
      </c>
      <c r="F28" s="231" t="s">
        <v>172</v>
      </c>
      <c r="G28" s="231" t="s">
        <v>216</v>
      </c>
      <c r="H28" s="81">
        <v>1</v>
      </c>
      <c r="I28" s="82">
        <v>7162190</v>
      </c>
      <c r="J28" s="83">
        <v>0</v>
      </c>
      <c r="K28" s="72">
        <f t="shared" si="1"/>
        <v>7162190</v>
      </c>
      <c r="L28" s="182">
        <f t="shared" si="0"/>
        <v>7162190</v>
      </c>
      <c r="M28" s="189">
        <f t="shared" si="6"/>
        <v>1.1954572624028691E-4</v>
      </c>
      <c r="P28" s="49" t="s">
        <v>131</v>
      </c>
      <c r="Q28" s="215">
        <f>市区町村別_患者数!AM29</f>
        <v>13125</v>
      </c>
    </row>
    <row r="29" spans="2:17" ht="29.25" customHeight="1" thickBot="1">
      <c r="B29" s="345"/>
      <c r="C29" s="339"/>
      <c r="D29" s="372"/>
      <c r="E29" s="84" t="s">
        <v>150</v>
      </c>
      <c r="F29" s="232" t="s">
        <v>171</v>
      </c>
      <c r="G29" s="232" t="s">
        <v>741</v>
      </c>
      <c r="H29" s="85">
        <v>34</v>
      </c>
      <c r="I29" s="86">
        <v>104236690</v>
      </c>
      <c r="J29" s="87">
        <v>133959740</v>
      </c>
      <c r="K29" s="73">
        <f t="shared" si="1"/>
        <v>238196430</v>
      </c>
      <c r="L29" s="183">
        <f t="shared" si="0"/>
        <v>7005777.3529411769</v>
      </c>
      <c r="M29" s="190">
        <f t="shared" si="6"/>
        <v>4.0645546921697553E-3</v>
      </c>
      <c r="P29" s="49" t="s">
        <v>132</v>
      </c>
      <c r="Q29" s="215">
        <f>市区町村別_患者数!AM30</f>
        <v>9097</v>
      </c>
    </row>
    <row r="30" spans="2:17" ht="29.25" customHeight="1">
      <c r="B30" s="343">
        <v>6</v>
      </c>
      <c r="C30" s="356" t="s">
        <v>119</v>
      </c>
      <c r="D30" s="370">
        <f>Q10</f>
        <v>12149</v>
      </c>
      <c r="E30" s="88" t="s">
        <v>217</v>
      </c>
      <c r="F30" s="230" t="s">
        <v>1002</v>
      </c>
      <c r="G30" s="230" t="s">
        <v>218</v>
      </c>
      <c r="H30" s="138">
        <v>1</v>
      </c>
      <c r="I30" s="139">
        <v>7420150</v>
      </c>
      <c r="J30" s="140">
        <v>6870</v>
      </c>
      <c r="K30" s="71">
        <f>SUM(I30:J30)</f>
        <v>7427020</v>
      </c>
      <c r="L30" s="181">
        <f t="shared" si="0"/>
        <v>7427020</v>
      </c>
      <c r="M30" s="188">
        <f>IFERROR(H30/$Q$10,0)</f>
        <v>8.2311301341674207E-5</v>
      </c>
      <c r="P30" s="49" t="s">
        <v>36</v>
      </c>
      <c r="Q30" s="215">
        <f>市区町村別_患者数!AM31</f>
        <v>125950</v>
      </c>
    </row>
    <row r="31" spans="2:17" ht="29.25" customHeight="1">
      <c r="B31" s="344"/>
      <c r="C31" s="337"/>
      <c r="D31" s="371"/>
      <c r="E31" s="80" t="s">
        <v>150</v>
      </c>
      <c r="F31" s="231" t="s">
        <v>171</v>
      </c>
      <c r="G31" s="231" t="s">
        <v>413</v>
      </c>
      <c r="H31" s="81">
        <v>78</v>
      </c>
      <c r="I31" s="82">
        <v>288394970</v>
      </c>
      <c r="J31" s="83">
        <v>271196090</v>
      </c>
      <c r="K31" s="72">
        <f t="shared" si="1"/>
        <v>559591060</v>
      </c>
      <c r="L31" s="182">
        <f t="shared" si="0"/>
        <v>7174244.358974359</v>
      </c>
      <c r="M31" s="189">
        <f t="shared" ref="M31:M34" si="7">IFERROR(H31/$Q$10,0)</f>
        <v>6.4202815046505886E-3</v>
      </c>
      <c r="P31" s="49" t="s">
        <v>37</v>
      </c>
      <c r="Q31" s="215">
        <f>市区町村別_患者数!AM32</f>
        <v>21854</v>
      </c>
    </row>
    <row r="32" spans="2:17" ht="29.25" customHeight="1">
      <c r="B32" s="344"/>
      <c r="C32" s="337"/>
      <c r="D32" s="371"/>
      <c r="E32" s="80" t="s">
        <v>219</v>
      </c>
      <c r="F32" s="231" t="s">
        <v>220</v>
      </c>
      <c r="G32" s="231" t="s">
        <v>742</v>
      </c>
      <c r="H32" s="81">
        <v>4</v>
      </c>
      <c r="I32" s="82">
        <v>24537800</v>
      </c>
      <c r="J32" s="83">
        <v>376300</v>
      </c>
      <c r="K32" s="72">
        <f t="shared" si="1"/>
        <v>24914100</v>
      </c>
      <c r="L32" s="182">
        <f t="shared" si="0"/>
        <v>6228525</v>
      </c>
      <c r="M32" s="189">
        <f t="shared" si="7"/>
        <v>3.2924520536669683E-4</v>
      </c>
      <c r="P32" s="49" t="s">
        <v>38</v>
      </c>
      <c r="Q32" s="215">
        <f>市区町村別_患者数!AM33</f>
        <v>17300</v>
      </c>
    </row>
    <row r="33" spans="2:17" ht="29.25" customHeight="1">
      <c r="B33" s="344"/>
      <c r="C33" s="337"/>
      <c r="D33" s="371"/>
      <c r="E33" s="80" t="s">
        <v>221</v>
      </c>
      <c r="F33" s="231" t="s">
        <v>222</v>
      </c>
      <c r="G33" s="231" t="s">
        <v>743</v>
      </c>
      <c r="H33" s="81">
        <v>2</v>
      </c>
      <c r="I33" s="82">
        <v>11475100</v>
      </c>
      <c r="J33" s="83">
        <v>6310</v>
      </c>
      <c r="K33" s="72">
        <f t="shared" si="1"/>
        <v>11481410</v>
      </c>
      <c r="L33" s="182">
        <f t="shared" si="0"/>
        <v>5740705</v>
      </c>
      <c r="M33" s="189">
        <f t="shared" si="7"/>
        <v>1.6462260268334841E-4</v>
      </c>
      <c r="P33" s="49" t="s">
        <v>39</v>
      </c>
      <c r="Q33" s="215">
        <f>市区町村別_患者数!AM34</f>
        <v>14861</v>
      </c>
    </row>
    <row r="34" spans="2:17" ht="29.25" customHeight="1" thickBot="1">
      <c r="B34" s="345"/>
      <c r="C34" s="339"/>
      <c r="D34" s="372"/>
      <c r="E34" s="84" t="s">
        <v>223</v>
      </c>
      <c r="F34" s="232" t="s">
        <v>224</v>
      </c>
      <c r="G34" s="232" t="s">
        <v>744</v>
      </c>
      <c r="H34" s="85">
        <v>23</v>
      </c>
      <c r="I34" s="86">
        <v>113259100</v>
      </c>
      <c r="J34" s="87">
        <v>12741010</v>
      </c>
      <c r="K34" s="73">
        <f t="shared" si="1"/>
        <v>126000110</v>
      </c>
      <c r="L34" s="183">
        <f t="shared" si="0"/>
        <v>5478265.6521739131</v>
      </c>
      <c r="M34" s="190">
        <f t="shared" si="7"/>
        <v>1.893159930858507E-3</v>
      </c>
      <c r="P34" s="49" t="s">
        <v>40</v>
      </c>
      <c r="Q34" s="215">
        <f>市区町村別_患者数!AM35</f>
        <v>20112</v>
      </c>
    </row>
    <row r="35" spans="2:17" ht="29.25" customHeight="1">
      <c r="B35" s="343">
        <v>7</v>
      </c>
      <c r="C35" s="356" t="s">
        <v>120</v>
      </c>
      <c r="D35" s="370">
        <f>Q11</f>
        <v>10756</v>
      </c>
      <c r="E35" s="88" t="s">
        <v>168</v>
      </c>
      <c r="F35" s="230" t="s">
        <v>179</v>
      </c>
      <c r="G35" s="230" t="s">
        <v>225</v>
      </c>
      <c r="H35" s="138">
        <v>1</v>
      </c>
      <c r="I35" s="139">
        <v>9734380</v>
      </c>
      <c r="J35" s="140">
        <v>0</v>
      </c>
      <c r="K35" s="71">
        <f>SUM(I35:J35)</f>
        <v>9734380</v>
      </c>
      <c r="L35" s="181">
        <f t="shared" si="0"/>
        <v>9734380</v>
      </c>
      <c r="M35" s="188">
        <f>IFERROR(H35/$Q$11,0)</f>
        <v>9.2971364819635548E-5</v>
      </c>
      <c r="P35" s="49" t="s">
        <v>41</v>
      </c>
      <c r="Q35" s="215">
        <f>市区町村別_患者数!AM36</f>
        <v>25718</v>
      </c>
    </row>
    <row r="36" spans="2:17" ht="29.25" customHeight="1">
      <c r="B36" s="344"/>
      <c r="C36" s="337"/>
      <c r="D36" s="371"/>
      <c r="E36" s="80" t="s">
        <v>226</v>
      </c>
      <c r="F36" s="231" t="s">
        <v>1003</v>
      </c>
      <c r="G36" s="231" t="s">
        <v>227</v>
      </c>
      <c r="H36" s="81">
        <v>1</v>
      </c>
      <c r="I36" s="82">
        <v>7265880</v>
      </c>
      <c r="J36" s="83">
        <v>1117990</v>
      </c>
      <c r="K36" s="72">
        <f t="shared" si="1"/>
        <v>8383870</v>
      </c>
      <c r="L36" s="182">
        <f t="shared" si="0"/>
        <v>8383870</v>
      </c>
      <c r="M36" s="189">
        <f t="shared" ref="M36:M39" si="8">IFERROR(H36/$Q$11,0)</f>
        <v>9.2971364819635548E-5</v>
      </c>
      <c r="P36" s="49" t="s">
        <v>42</v>
      </c>
      <c r="Q36" s="215">
        <f>市区町村別_患者数!AM37</f>
        <v>22357</v>
      </c>
    </row>
    <row r="37" spans="2:17" ht="29.25" customHeight="1">
      <c r="B37" s="344"/>
      <c r="C37" s="337"/>
      <c r="D37" s="371"/>
      <c r="E37" s="80" t="s">
        <v>169</v>
      </c>
      <c r="F37" s="231" t="s">
        <v>180</v>
      </c>
      <c r="G37" s="231" t="s">
        <v>745</v>
      </c>
      <c r="H37" s="81">
        <v>3</v>
      </c>
      <c r="I37" s="82">
        <v>18106820</v>
      </c>
      <c r="J37" s="83">
        <v>24870</v>
      </c>
      <c r="K37" s="72">
        <f t="shared" si="1"/>
        <v>18131690</v>
      </c>
      <c r="L37" s="182">
        <f t="shared" si="0"/>
        <v>6043896.666666667</v>
      </c>
      <c r="M37" s="189">
        <f t="shared" si="8"/>
        <v>2.7891409445890663E-4</v>
      </c>
      <c r="P37" s="49" t="s">
        <v>43</v>
      </c>
      <c r="Q37" s="215">
        <f>市区町村別_患者数!AM38</f>
        <v>6212</v>
      </c>
    </row>
    <row r="38" spans="2:17" ht="29.25" customHeight="1">
      <c r="B38" s="344"/>
      <c r="C38" s="337"/>
      <c r="D38" s="371"/>
      <c r="E38" s="80" t="s">
        <v>151</v>
      </c>
      <c r="F38" s="231" t="s">
        <v>162</v>
      </c>
      <c r="G38" s="231" t="s">
        <v>746</v>
      </c>
      <c r="H38" s="81">
        <v>5</v>
      </c>
      <c r="I38" s="82">
        <v>29183780</v>
      </c>
      <c r="J38" s="83">
        <v>489890</v>
      </c>
      <c r="K38" s="72">
        <f t="shared" si="1"/>
        <v>29673670</v>
      </c>
      <c r="L38" s="182">
        <f t="shared" si="0"/>
        <v>5934734</v>
      </c>
      <c r="M38" s="189">
        <f t="shared" si="8"/>
        <v>4.6485682409817776E-4</v>
      </c>
      <c r="P38" s="49" t="s">
        <v>45</v>
      </c>
      <c r="Q38" s="215">
        <f>市区町村別_患者数!AM39</f>
        <v>28882</v>
      </c>
    </row>
    <row r="39" spans="2:17" ht="29.25" customHeight="1" thickBot="1">
      <c r="B39" s="345"/>
      <c r="C39" s="339"/>
      <c r="D39" s="372"/>
      <c r="E39" s="84" t="s">
        <v>163</v>
      </c>
      <c r="F39" s="232" t="s">
        <v>173</v>
      </c>
      <c r="G39" s="232" t="s">
        <v>747</v>
      </c>
      <c r="H39" s="85">
        <v>5</v>
      </c>
      <c r="I39" s="86">
        <v>12849500</v>
      </c>
      <c r="J39" s="87">
        <v>15145550</v>
      </c>
      <c r="K39" s="73">
        <f t="shared" si="1"/>
        <v>27995050</v>
      </c>
      <c r="L39" s="183">
        <f t="shared" si="0"/>
        <v>5599010</v>
      </c>
      <c r="M39" s="190">
        <f t="shared" si="8"/>
        <v>4.6485682409817776E-4</v>
      </c>
      <c r="P39" s="49" t="s">
        <v>2</v>
      </c>
      <c r="Q39" s="215">
        <f>市区町村別_患者数!AM40</f>
        <v>57844</v>
      </c>
    </row>
    <row r="40" spans="2:17" ht="29.25" customHeight="1">
      <c r="B40" s="343">
        <v>8</v>
      </c>
      <c r="C40" s="356" t="s">
        <v>59</v>
      </c>
      <c r="D40" s="370">
        <f>Q12</f>
        <v>8668</v>
      </c>
      <c r="E40" s="88" t="s">
        <v>217</v>
      </c>
      <c r="F40" s="230" t="s">
        <v>1002</v>
      </c>
      <c r="G40" s="230" t="s">
        <v>218</v>
      </c>
      <c r="H40" s="138">
        <v>2</v>
      </c>
      <c r="I40" s="139">
        <v>12450790</v>
      </c>
      <c r="J40" s="140">
        <v>108660</v>
      </c>
      <c r="K40" s="71">
        <f>SUM(I40:J40)</f>
        <v>12559450</v>
      </c>
      <c r="L40" s="181">
        <f t="shared" si="0"/>
        <v>6279725</v>
      </c>
      <c r="M40" s="188">
        <f>IFERROR(H40/$Q$12,0)</f>
        <v>2.3073373327180433E-4</v>
      </c>
      <c r="P40" s="49" t="s">
        <v>3</v>
      </c>
      <c r="Q40" s="215">
        <f>市区町村別_患者数!AM41</f>
        <v>16052</v>
      </c>
    </row>
    <row r="41" spans="2:17" ht="29.25" customHeight="1">
      <c r="B41" s="344"/>
      <c r="C41" s="337"/>
      <c r="D41" s="371"/>
      <c r="E41" s="80" t="s">
        <v>151</v>
      </c>
      <c r="F41" s="231" t="s">
        <v>162</v>
      </c>
      <c r="G41" s="231" t="s">
        <v>748</v>
      </c>
      <c r="H41" s="81">
        <v>6</v>
      </c>
      <c r="I41" s="82">
        <v>36089920</v>
      </c>
      <c r="J41" s="83">
        <v>1164970</v>
      </c>
      <c r="K41" s="72">
        <f t="shared" si="1"/>
        <v>37254890</v>
      </c>
      <c r="L41" s="182">
        <f t="shared" si="0"/>
        <v>6209148.333333333</v>
      </c>
      <c r="M41" s="189">
        <f t="shared" ref="M41:M44" si="9">IFERROR(H41/$Q$12,0)</f>
        <v>6.9220119981541306E-4</v>
      </c>
      <c r="P41" s="49" t="s">
        <v>4</v>
      </c>
      <c r="Q41" s="215">
        <f>市区町村別_患者数!AM42</f>
        <v>48477</v>
      </c>
    </row>
    <row r="42" spans="2:17" ht="29.25" customHeight="1">
      <c r="B42" s="344"/>
      <c r="C42" s="337"/>
      <c r="D42" s="371"/>
      <c r="E42" s="80" t="s">
        <v>228</v>
      </c>
      <c r="F42" s="231" t="s">
        <v>229</v>
      </c>
      <c r="G42" s="231" t="s">
        <v>749</v>
      </c>
      <c r="H42" s="81">
        <v>3</v>
      </c>
      <c r="I42" s="82">
        <v>15066670</v>
      </c>
      <c r="J42" s="83">
        <v>3199660</v>
      </c>
      <c r="K42" s="72">
        <f t="shared" si="1"/>
        <v>18266330</v>
      </c>
      <c r="L42" s="182">
        <f t="shared" si="0"/>
        <v>6088776.666666667</v>
      </c>
      <c r="M42" s="189">
        <f t="shared" si="9"/>
        <v>3.4610059990770653E-4</v>
      </c>
      <c r="P42" s="49" t="s">
        <v>46</v>
      </c>
      <c r="Q42" s="215">
        <f>市区町村別_患者数!AM43</f>
        <v>10298</v>
      </c>
    </row>
    <row r="43" spans="2:17" ht="29.25" customHeight="1">
      <c r="B43" s="344"/>
      <c r="C43" s="337"/>
      <c r="D43" s="371"/>
      <c r="E43" s="80" t="s">
        <v>150</v>
      </c>
      <c r="F43" s="231" t="s">
        <v>171</v>
      </c>
      <c r="G43" s="231" t="s">
        <v>419</v>
      </c>
      <c r="H43" s="81">
        <v>44</v>
      </c>
      <c r="I43" s="82">
        <v>135075520</v>
      </c>
      <c r="J43" s="83">
        <v>120808020</v>
      </c>
      <c r="K43" s="72">
        <f t="shared" si="1"/>
        <v>255883540</v>
      </c>
      <c r="L43" s="182">
        <f t="shared" si="0"/>
        <v>5815535</v>
      </c>
      <c r="M43" s="189">
        <f t="shared" si="9"/>
        <v>5.076142131979695E-3</v>
      </c>
      <c r="P43" s="49" t="s">
        <v>9</v>
      </c>
      <c r="Q43" s="215">
        <f>市区町村別_患者数!AM44</f>
        <v>57396</v>
      </c>
    </row>
    <row r="44" spans="2:17" ht="36.75" thickBot="1">
      <c r="B44" s="345"/>
      <c r="C44" s="339"/>
      <c r="D44" s="372"/>
      <c r="E44" s="84" t="s">
        <v>230</v>
      </c>
      <c r="F44" s="232" t="s">
        <v>231</v>
      </c>
      <c r="G44" s="232" t="s">
        <v>750</v>
      </c>
      <c r="H44" s="85">
        <v>8</v>
      </c>
      <c r="I44" s="86">
        <v>40742860</v>
      </c>
      <c r="J44" s="87">
        <v>5619760</v>
      </c>
      <c r="K44" s="73">
        <f t="shared" si="1"/>
        <v>46362620</v>
      </c>
      <c r="L44" s="183">
        <f t="shared" si="0"/>
        <v>5795327.5</v>
      </c>
      <c r="M44" s="190">
        <f t="shared" si="9"/>
        <v>9.2293493308721734E-4</v>
      </c>
      <c r="P44" s="49" t="s">
        <v>47</v>
      </c>
      <c r="Q44" s="215">
        <f>市区町村別_患者数!AM45</f>
        <v>12654</v>
      </c>
    </row>
    <row r="45" spans="2:17" ht="28.15" customHeight="1">
      <c r="B45" s="343">
        <v>9</v>
      </c>
      <c r="C45" s="356" t="s">
        <v>121</v>
      </c>
      <c r="D45" s="370">
        <f>Q13</f>
        <v>5575</v>
      </c>
      <c r="E45" s="88" t="s">
        <v>210</v>
      </c>
      <c r="F45" s="230" t="s">
        <v>211</v>
      </c>
      <c r="G45" s="230" t="s">
        <v>232</v>
      </c>
      <c r="H45" s="138">
        <v>1</v>
      </c>
      <c r="I45" s="139">
        <v>11850840</v>
      </c>
      <c r="J45" s="140">
        <v>123400</v>
      </c>
      <c r="K45" s="71">
        <f>SUM(I45:J45)</f>
        <v>11974240</v>
      </c>
      <c r="L45" s="181">
        <f t="shared" si="0"/>
        <v>11974240</v>
      </c>
      <c r="M45" s="188">
        <f>IFERROR(H45/$Q$13,0)</f>
        <v>1.7937219730941703E-4</v>
      </c>
      <c r="P45" s="49" t="s">
        <v>14</v>
      </c>
      <c r="Q45" s="215">
        <f>市区町村別_患者数!AM46</f>
        <v>23319</v>
      </c>
    </row>
    <row r="46" spans="2:17" ht="29.25" customHeight="1">
      <c r="B46" s="344"/>
      <c r="C46" s="337"/>
      <c r="D46" s="371"/>
      <c r="E46" s="80" t="s">
        <v>233</v>
      </c>
      <c r="F46" s="231" t="s">
        <v>234</v>
      </c>
      <c r="G46" s="231" t="s">
        <v>751</v>
      </c>
      <c r="H46" s="81">
        <v>3</v>
      </c>
      <c r="I46" s="82">
        <v>5272620</v>
      </c>
      <c r="J46" s="83">
        <v>24254160</v>
      </c>
      <c r="K46" s="72">
        <f t="shared" si="1"/>
        <v>29526780</v>
      </c>
      <c r="L46" s="182">
        <f t="shared" si="0"/>
        <v>9842260</v>
      </c>
      <c r="M46" s="189">
        <f t="shared" ref="M46:M49" si="10">IFERROR(H46/$Q$13,0)</f>
        <v>5.3811659192825115E-4</v>
      </c>
      <c r="P46" s="49" t="s">
        <v>15</v>
      </c>
      <c r="Q46" s="215">
        <f>市区町村別_患者数!AM47</f>
        <v>59276</v>
      </c>
    </row>
    <row r="47" spans="2:17" ht="29.25" customHeight="1">
      <c r="B47" s="344"/>
      <c r="C47" s="337"/>
      <c r="D47" s="371"/>
      <c r="E47" s="80" t="s">
        <v>151</v>
      </c>
      <c r="F47" s="231" t="s">
        <v>162</v>
      </c>
      <c r="G47" s="231" t="s">
        <v>752</v>
      </c>
      <c r="H47" s="81">
        <v>2</v>
      </c>
      <c r="I47" s="82">
        <v>12654080</v>
      </c>
      <c r="J47" s="83">
        <v>3971730</v>
      </c>
      <c r="K47" s="72">
        <f t="shared" si="1"/>
        <v>16625810</v>
      </c>
      <c r="L47" s="182">
        <f t="shared" si="0"/>
        <v>8312905</v>
      </c>
      <c r="M47" s="189">
        <f t="shared" si="10"/>
        <v>3.5874439461883406E-4</v>
      </c>
      <c r="P47" s="49" t="s">
        <v>10</v>
      </c>
      <c r="Q47" s="215">
        <f>市区町村別_患者数!AM48</f>
        <v>36315</v>
      </c>
    </row>
    <row r="48" spans="2:17" ht="28.15" customHeight="1">
      <c r="B48" s="344"/>
      <c r="C48" s="337"/>
      <c r="D48" s="371"/>
      <c r="E48" s="80" t="s">
        <v>235</v>
      </c>
      <c r="F48" s="231" t="s">
        <v>236</v>
      </c>
      <c r="G48" s="231" t="s">
        <v>237</v>
      </c>
      <c r="H48" s="81">
        <v>1</v>
      </c>
      <c r="I48" s="82">
        <v>7824640</v>
      </c>
      <c r="J48" s="83">
        <v>325960</v>
      </c>
      <c r="K48" s="72">
        <f t="shared" si="1"/>
        <v>8150600</v>
      </c>
      <c r="L48" s="182">
        <f t="shared" si="0"/>
        <v>8150600</v>
      </c>
      <c r="M48" s="189">
        <f t="shared" si="10"/>
        <v>1.7937219730941703E-4</v>
      </c>
      <c r="P48" s="49" t="s">
        <v>22</v>
      </c>
      <c r="Q48" s="215">
        <f>市区町村別_患者数!AM49</f>
        <v>41260</v>
      </c>
    </row>
    <row r="49" spans="2:17" ht="28.15" customHeight="1" thickBot="1">
      <c r="B49" s="345"/>
      <c r="C49" s="339"/>
      <c r="D49" s="372"/>
      <c r="E49" s="84" t="s">
        <v>150</v>
      </c>
      <c r="F49" s="232" t="s">
        <v>171</v>
      </c>
      <c r="G49" s="232" t="s">
        <v>413</v>
      </c>
      <c r="H49" s="85">
        <v>35</v>
      </c>
      <c r="I49" s="86">
        <v>129395980</v>
      </c>
      <c r="J49" s="87">
        <v>83815980</v>
      </c>
      <c r="K49" s="73">
        <f t="shared" si="1"/>
        <v>213211960</v>
      </c>
      <c r="L49" s="183">
        <f t="shared" si="0"/>
        <v>6091770.2857142854</v>
      </c>
      <c r="M49" s="190">
        <f t="shared" si="10"/>
        <v>6.2780269058295961E-3</v>
      </c>
      <c r="P49" s="49" t="s">
        <v>48</v>
      </c>
      <c r="Q49" s="215">
        <f>市区町村別_患者数!AM50</f>
        <v>14459</v>
      </c>
    </row>
    <row r="50" spans="2:17" ht="28.15" customHeight="1">
      <c r="B50" s="343">
        <v>10</v>
      </c>
      <c r="C50" s="356" t="s">
        <v>60</v>
      </c>
      <c r="D50" s="370">
        <f>Q14</f>
        <v>12988</v>
      </c>
      <c r="E50" s="88" t="s">
        <v>151</v>
      </c>
      <c r="F50" s="230" t="s">
        <v>162</v>
      </c>
      <c r="G50" s="230" t="s">
        <v>238</v>
      </c>
      <c r="H50" s="138">
        <v>1</v>
      </c>
      <c r="I50" s="139">
        <v>6618390</v>
      </c>
      <c r="J50" s="140">
        <v>0</v>
      </c>
      <c r="K50" s="71">
        <f>SUM(I50:J50)</f>
        <v>6618390</v>
      </c>
      <c r="L50" s="181">
        <f t="shared" si="0"/>
        <v>6618390</v>
      </c>
      <c r="M50" s="188">
        <f>IFERROR(H50/$Q$14,0)</f>
        <v>7.6994148444718203E-5</v>
      </c>
      <c r="P50" s="49" t="s">
        <v>26</v>
      </c>
      <c r="Q50" s="215">
        <f>市区町村別_患者数!AM51</f>
        <v>18259</v>
      </c>
    </row>
    <row r="51" spans="2:17" ht="28.15" customHeight="1">
      <c r="B51" s="344"/>
      <c r="C51" s="337"/>
      <c r="D51" s="371"/>
      <c r="E51" s="80" t="s">
        <v>152</v>
      </c>
      <c r="F51" s="231" t="s">
        <v>172</v>
      </c>
      <c r="G51" s="231" t="s">
        <v>239</v>
      </c>
      <c r="H51" s="81">
        <v>2</v>
      </c>
      <c r="I51" s="82">
        <v>12805180</v>
      </c>
      <c r="J51" s="83">
        <v>87640</v>
      </c>
      <c r="K51" s="72">
        <f t="shared" si="1"/>
        <v>12892820</v>
      </c>
      <c r="L51" s="182">
        <f t="shared" si="0"/>
        <v>6446410</v>
      </c>
      <c r="M51" s="189">
        <f t="shared" ref="M51:M54" si="11">IFERROR(H51/$Q$14,0)</f>
        <v>1.5398829688943641E-4</v>
      </c>
      <c r="P51" s="49" t="s">
        <v>16</v>
      </c>
      <c r="Q51" s="215">
        <f>市区町村別_患者数!AM52</f>
        <v>36741</v>
      </c>
    </row>
    <row r="52" spans="2:17" ht="28.15" customHeight="1">
      <c r="B52" s="344"/>
      <c r="C52" s="337"/>
      <c r="D52" s="371"/>
      <c r="E52" s="80" t="s">
        <v>150</v>
      </c>
      <c r="F52" s="231" t="s">
        <v>171</v>
      </c>
      <c r="G52" s="231" t="s">
        <v>449</v>
      </c>
      <c r="H52" s="81">
        <v>82</v>
      </c>
      <c r="I52" s="82">
        <v>264658230</v>
      </c>
      <c r="J52" s="83">
        <v>204740020</v>
      </c>
      <c r="K52" s="72">
        <f t="shared" si="1"/>
        <v>469398250</v>
      </c>
      <c r="L52" s="182">
        <f t="shared" si="0"/>
        <v>5724368.9024390243</v>
      </c>
      <c r="M52" s="189">
        <f t="shared" si="11"/>
        <v>6.3135201724668927E-3</v>
      </c>
      <c r="P52" s="49" t="s">
        <v>27</v>
      </c>
      <c r="Q52" s="215">
        <f>市区町村別_患者数!AM53</f>
        <v>19692</v>
      </c>
    </row>
    <row r="53" spans="2:17" ht="28.15" customHeight="1">
      <c r="B53" s="344"/>
      <c r="C53" s="337"/>
      <c r="D53" s="371"/>
      <c r="E53" s="80" t="s">
        <v>240</v>
      </c>
      <c r="F53" s="231" t="s">
        <v>241</v>
      </c>
      <c r="G53" s="231" t="s">
        <v>753</v>
      </c>
      <c r="H53" s="81">
        <v>2</v>
      </c>
      <c r="I53" s="82">
        <v>5233290</v>
      </c>
      <c r="J53" s="83">
        <v>5766020</v>
      </c>
      <c r="K53" s="72">
        <f t="shared" si="1"/>
        <v>10999310</v>
      </c>
      <c r="L53" s="182">
        <f t="shared" si="0"/>
        <v>5499655</v>
      </c>
      <c r="M53" s="189">
        <f t="shared" si="11"/>
        <v>1.5398829688943641E-4</v>
      </c>
      <c r="P53" s="49" t="s">
        <v>28</v>
      </c>
      <c r="Q53" s="215">
        <f>市区町村別_患者数!AM54</f>
        <v>20040</v>
      </c>
    </row>
    <row r="54" spans="2:17" ht="29.25" customHeight="1" thickBot="1">
      <c r="B54" s="345"/>
      <c r="C54" s="339"/>
      <c r="D54" s="372"/>
      <c r="E54" s="84" t="s">
        <v>169</v>
      </c>
      <c r="F54" s="232" t="s">
        <v>180</v>
      </c>
      <c r="G54" s="232" t="s">
        <v>754</v>
      </c>
      <c r="H54" s="85">
        <v>5</v>
      </c>
      <c r="I54" s="86">
        <v>24000000</v>
      </c>
      <c r="J54" s="87">
        <v>3381690</v>
      </c>
      <c r="K54" s="73">
        <f t="shared" si="1"/>
        <v>27381690</v>
      </c>
      <c r="L54" s="183">
        <f t="shared" si="0"/>
        <v>5476338</v>
      </c>
      <c r="M54" s="190">
        <f t="shared" si="11"/>
        <v>3.8497074222359101E-4</v>
      </c>
      <c r="P54" s="49" t="s">
        <v>17</v>
      </c>
      <c r="Q54" s="215">
        <f>市区町村別_患者数!AM55</f>
        <v>17774</v>
      </c>
    </row>
    <row r="55" spans="2:17" ht="28.15" customHeight="1">
      <c r="B55" s="343">
        <v>11</v>
      </c>
      <c r="C55" s="356" t="s">
        <v>61</v>
      </c>
      <c r="D55" s="370">
        <f>Q15</f>
        <v>22549</v>
      </c>
      <c r="E55" s="88" t="s">
        <v>153</v>
      </c>
      <c r="F55" s="230" t="s">
        <v>177</v>
      </c>
      <c r="G55" s="230" t="s">
        <v>155</v>
      </c>
      <c r="H55" s="138">
        <v>1</v>
      </c>
      <c r="I55" s="139">
        <v>10143250</v>
      </c>
      <c r="J55" s="140">
        <v>0</v>
      </c>
      <c r="K55" s="71">
        <f>SUM(I55:J55)</f>
        <v>10143250</v>
      </c>
      <c r="L55" s="181">
        <f t="shared" si="0"/>
        <v>10143250</v>
      </c>
      <c r="M55" s="188">
        <f>IFERROR(H55/$Q$15,0)</f>
        <v>4.4347864650317085E-5</v>
      </c>
      <c r="P55" s="49" t="s">
        <v>49</v>
      </c>
      <c r="Q55" s="215">
        <f>市区町村別_患者数!AM56</f>
        <v>23492</v>
      </c>
    </row>
    <row r="56" spans="2:17" ht="29.25" customHeight="1">
      <c r="B56" s="344"/>
      <c r="C56" s="337"/>
      <c r="D56" s="371"/>
      <c r="E56" s="80" t="s">
        <v>151</v>
      </c>
      <c r="F56" s="231" t="s">
        <v>162</v>
      </c>
      <c r="G56" s="231" t="s">
        <v>463</v>
      </c>
      <c r="H56" s="81">
        <v>12</v>
      </c>
      <c r="I56" s="82">
        <v>80789530</v>
      </c>
      <c r="J56" s="83">
        <v>868220</v>
      </c>
      <c r="K56" s="72">
        <f t="shared" si="1"/>
        <v>81657750</v>
      </c>
      <c r="L56" s="182">
        <f t="shared" si="0"/>
        <v>6804812.5</v>
      </c>
      <c r="M56" s="189">
        <f t="shared" ref="M56:M59" si="12">IFERROR(H56/$Q$15,0)</f>
        <v>5.3217437580380502E-4</v>
      </c>
      <c r="P56" s="49" t="s">
        <v>5</v>
      </c>
      <c r="Q56" s="215">
        <f>市区町村別_患者数!AM57</f>
        <v>19280</v>
      </c>
    </row>
    <row r="57" spans="2:17" ht="24">
      <c r="B57" s="344"/>
      <c r="C57" s="337"/>
      <c r="D57" s="371"/>
      <c r="E57" s="80" t="s">
        <v>163</v>
      </c>
      <c r="F57" s="231" t="s">
        <v>173</v>
      </c>
      <c r="G57" s="231" t="s">
        <v>755</v>
      </c>
      <c r="H57" s="81">
        <v>9</v>
      </c>
      <c r="I57" s="82">
        <v>29514330</v>
      </c>
      <c r="J57" s="83">
        <v>25076770</v>
      </c>
      <c r="K57" s="72">
        <f t="shared" si="1"/>
        <v>54591100</v>
      </c>
      <c r="L57" s="182">
        <f t="shared" si="0"/>
        <v>6065677.777777778</v>
      </c>
      <c r="M57" s="189">
        <f t="shared" si="12"/>
        <v>3.9913078185285376E-4</v>
      </c>
      <c r="P57" s="49" t="s">
        <v>23</v>
      </c>
      <c r="Q57" s="215">
        <f>市区町村別_患者数!AM58</f>
        <v>10926</v>
      </c>
    </row>
    <row r="58" spans="2:17" ht="28.15" customHeight="1">
      <c r="B58" s="344"/>
      <c r="C58" s="337"/>
      <c r="D58" s="371"/>
      <c r="E58" s="80" t="s">
        <v>152</v>
      </c>
      <c r="F58" s="231" t="s">
        <v>172</v>
      </c>
      <c r="G58" s="231" t="s">
        <v>685</v>
      </c>
      <c r="H58" s="81">
        <v>7</v>
      </c>
      <c r="I58" s="82">
        <v>39240720</v>
      </c>
      <c r="J58" s="83">
        <v>1300470</v>
      </c>
      <c r="K58" s="72">
        <f t="shared" si="1"/>
        <v>40541190</v>
      </c>
      <c r="L58" s="182">
        <f t="shared" si="0"/>
        <v>5791598.5714285718</v>
      </c>
      <c r="M58" s="189">
        <f t="shared" si="12"/>
        <v>3.1043505255221959E-4</v>
      </c>
      <c r="P58" s="49" t="s">
        <v>29</v>
      </c>
      <c r="Q58" s="215">
        <f>市区町村別_患者数!AM59</f>
        <v>18396</v>
      </c>
    </row>
    <row r="59" spans="2:17" ht="29.25" customHeight="1" thickBot="1">
      <c r="B59" s="345"/>
      <c r="C59" s="339"/>
      <c r="D59" s="372"/>
      <c r="E59" s="84" t="s">
        <v>150</v>
      </c>
      <c r="F59" s="232" t="s">
        <v>171</v>
      </c>
      <c r="G59" s="232" t="s">
        <v>413</v>
      </c>
      <c r="H59" s="85">
        <v>120</v>
      </c>
      <c r="I59" s="86">
        <v>364220910</v>
      </c>
      <c r="J59" s="87">
        <v>329168500</v>
      </c>
      <c r="K59" s="73">
        <f t="shared" si="1"/>
        <v>693389410</v>
      </c>
      <c r="L59" s="183">
        <f t="shared" si="0"/>
        <v>5778245.083333333</v>
      </c>
      <c r="M59" s="189">
        <f t="shared" si="12"/>
        <v>5.3217437580380502E-3</v>
      </c>
      <c r="P59" s="49" t="s">
        <v>18</v>
      </c>
      <c r="Q59" s="215">
        <f>市区町村別_患者数!AM60</f>
        <v>19190</v>
      </c>
    </row>
    <row r="60" spans="2:17" ht="29.25" customHeight="1">
      <c r="B60" s="343">
        <v>12</v>
      </c>
      <c r="C60" s="356" t="s">
        <v>122</v>
      </c>
      <c r="D60" s="370">
        <f>Q16</f>
        <v>11762</v>
      </c>
      <c r="E60" s="88" t="s">
        <v>163</v>
      </c>
      <c r="F60" s="230" t="s">
        <v>173</v>
      </c>
      <c r="G60" s="230" t="s">
        <v>508</v>
      </c>
      <c r="H60" s="138">
        <v>5</v>
      </c>
      <c r="I60" s="139">
        <v>19291740</v>
      </c>
      <c r="J60" s="140">
        <v>22197610</v>
      </c>
      <c r="K60" s="71">
        <f>SUM(I60:J60)</f>
        <v>41489350</v>
      </c>
      <c r="L60" s="181">
        <f t="shared" si="0"/>
        <v>8297870</v>
      </c>
      <c r="M60" s="188">
        <f>IFERROR(H60/$Q$16,0)</f>
        <v>4.2509777248767218E-4</v>
      </c>
      <c r="P60" s="49" t="s">
        <v>11</v>
      </c>
      <c r="Q60" s="215">
        <f>市区町村別_患者数!AM61</f>
        <v>11815</v>
      </c>
    </row>
    <row r="61" spans="2:17" ht="36">
      <c r="B61" s="344"/>
      <c r="C61" s="337"/>
      <c r="D61" s="371"/>
      <c r="E61" s="80" t="s">
        <v>151</v>
      </c>
      <c r="F61" s="231" t="s">
        <v>162</v>
      </c>
      <c r="G61" s="231" t="s">
        <v>756</v>
      </c>
      <c r="H61" s="81">
        <v>3</v>
      </c>
      <c r="I61" s="82">
        <v>20312550</v>
      </c>
      <c r="J61" s="83">
        <v>634750</v>
      </c>
      <c r="K61" s="72">
        <f t="shared" si="1"/>
        <v>20947300</v>
      </c>
      <c r="L61" s="182">
        <f t="shared" si="0"/>
        <v>6982433.333333333</v>
      </c>
      <c r="M61" s="189">
        <f t="shared" ref="M61:M64" si="13">IFERROR(H61/$Q$16,0)</f>
        <v>2.5505866349260332E-4</v>
      </c>
      <c r="P61" s="49" t="s">
        <v>50</v>
      </c>
      <c r="Q61" s="215">
        <f>市区町村別_患者数!AM62</f>
        <v>8838</v>
      </c>
    </row>
    <row r="62" spans="2:17" ht="28.15" customHeight="1">
      <c r="B62" s="344"/>
      <c r="C62" s="337"/>
      <c r="D62" s="371"/>
      <c r="E62" s="80" t="s">
        <v>188</v>
      </c>
      <c r="F62" s="231" t="s">
        <v>698</v>
      </c>
      <c r="G62" s="231" t="s">
        <v>242</v>
      </c>
      <c r="H62" s="81">
        <v>1</v>
      </c>
      <c r="I62" s="82">
        <v>6487860</v>
      </c>
      <c r="J62" s="83">
        <v>288530</v>
      </c>
      <c r="K62" s="72">
        <f t="shared" si="1"/>
        <v>6776390</v>
      </c>
      <c r="L62" s="182">
        <f t="shared" si="0"/>
        <v>6776390</v>
      </c>
      <c r="M62" s="189">
        <f t="shared" si="13"/>
        <v>8.501955449753443E-5</v>
      </c>
      <c r="P62" s="49" t="s">
        <v>30</v>
      </c>
      <c r="Q62" s="215">
        <f>市区町村別_患者数!AM63</f>
        <v>10258</v>
      </c>
    </row>
    <row r="63" spans="2:17" ht="28.15" customHeight="1">
      <c r="B63" s="344"/>
      <c r="C63" s="337"/>
      <c r="D63" s="371"/>
      <c r="E63" s="80" t="s">
        <v>164</v>
      </c>
      <c r="F63" s="231" t="s">
        <v>174</v>
      </c>
      <c r="G63" s="231" t="s">
        <v>243</v>
      </c>
      <c r="H63" s="81">
        <v>1</v>
      </c>
      <c r="I63" s="82">
        <v>6678710</v>
      </c>
      <c r="J63" s="83">
        <v>0</v>
      </c>
      <c r="K63" s="72">
        <f t="shared" si="1"/>
        <v>6678710</v>
      </c>
      <c r="L63" s="182">
        <f t="shared" si="0"/>
        <v>6678710</v>
      </c>
      <c r="M63" s="189">
        <f t="shared" si="13"/>
        <v>8.501955449753443E-5</v>
      </c>
      <c r="P63" s="49" t="s">
        <v>24</v>
      </c>
      <c r="Q63" s="215">
        <f>市区町村別_患者数!AM64</f>
        <v>73515</v>
      </c>
    </row>
    <row r="64" spans="2:17" ht="29.25" customHeight="1" thickBot="1">
      <c r="B64" s="345"/>
      <c r="C64" s="339"/>
      <c r="D64" s="372"/>
      <c r="E64" s="84" t="s">
        <v>150</v>
      </c>
      <c r="F64" s="232" t="s">
        <v>171</v>
      </c>
      <c r="G64" s="232" t="s">
        <v>757</v>
      </c>
      <c r="H64" s="85">
        <v>64</v>
      </c>
      <c r="I64" s="86">
        <v>220517150</v>
      </c>
      <c r="J64" s="87">
        <v>171338250</v>
      </c>
      <c r="K64" s="73">
        <f t="shared" si="1"/>
        <v>391855400</v>
      </c>
      <c r="L64" s="183">
        <f t="shared" si="0"/>
        <v>6122740.625</v>
      </c>
      <c r="M64" s="190">
        <f t="shared" si="13"/>
        <v>5.4412514878422035E-3</v>
      </c>
      <c r="P64" s="49" t="s">
        <v>51</v>
      </c>
      <c r="Q64" s="215">
        <f>市区町村別_患者数!AM65</f>
        <v>9476</v>
      </c>
    </row>
    <row r="65" spans="2:17" ht="36">
      <c r="B65" s="343">
        <v>13</v>
      </c>
      <c r="C65" s="356" t="s">
        <v>123</v>
      </c>
      <c r="D65" s="370">
        <f>Q17</f>
        <v>20420</v>
      </c>
      <c r="E65" s="88" t="s">
        <v>151</v>
      </c>
      <c r="F65" s="230" t="s">
        <v>162</v>
      </c>
      <c r="G65" s="230" t="s">
        <v>758</v>
      </c>
      <c r="H65" s="138">
        <v>10</v>
      </c>
      <c r="I65" s="139">
        <v>68011350</v>
      </c>
      <c r="J65" s="140">
        <v>1838690</v>
      </c>
      <c r="K65" s="71">
        <f>SUM(I65:J65)</f>
        <v>69850040</v>
      </c>
      <c r="L65" s="181">
        <f t="shared" si="0"/>
        <v>6985004</v>
      </c>
      <c r="M65" s="188">
        <f>IFERROR(H65/$Q$17,0)</f>
        <v>4.8971596474045055E-4</v>
      </c>
      <c r="P65" s="49" t="s">
        <v>19</v>
      </c>
      <c r="Q65" s="215">
        <f>市区町村別_患者数!AM66</f>
        <v>8144</v>
      </c>
    </row>
    <row r="66" spans="2:17" ht="28.15" customHeight="1">
      <c r="B66" s="344"/>
      <c r="C66" s="337"/>
      <c r="D66" s="371"/>
      <c r="E66" s="80" t="s">
        <v>150</v>
      </c>
      <c r="F66" s="231" t="s">
        <v>171</v>
      </c>
      <c r="G66" s="231" t="s">
        <v>413</v>
      </c>
      <c r="H66" s="81">
        <v>123</v>
      </c>
      <c r="I66" s="82">
        <v>450826650</v>
      </c>
      <c r="J66" s="83">
        <v>351355240</v>
      </c>
      <c r="K66" s="72">
        <f t="shared" si="1"/>
        <v>802181890</v>
      </c>
      <c r="L66" s="182">
        <f t="shared" si="0"/>
        <v>6521803.9837398371</v>
      </c>
      <c r="M66" s="189">
        <f t="shared" ref="M66:M69" si="14">IFERROR(H66/$Q$17,0)</f>
        <v>6.0235063663075412E-3</v>
      </c>
      <c r="P66" s="49" t="s">
        <v>20</v>
      </c>
      <c r="Q66" s="215">
        <f>市区町村別_患者数!AM67</f>
        <v>12090</v>
      </c>
    </row>
    <row r="67" spans="2:17" ht="28.15" customHeight="1">
      <c r="B67" s="344"/>
      <c r="C67" s="337"/>
      <c r="D67" s="371"/>
      <c r="E67" s="80" t="s">
        <v>152</v>
      </c>
      <c r="F67" s="231" t="s">
        <v>172</v>
      </c>
      <c r="G67" s="231" t="s">
        <v>759</v>
      </c>
      <c r="H67" s="81">
        <v>4</v>
      </c>
      <c r="I67" s="82">
        <v>20947910</v>
      </c>
      <c r="J67" s="83">
        <v>409650</v>
      </c>
      <c r="K67" s="72">
        <f t="shared" si="1"/>
        <v>21357560</v>
      </c>
      <c r="L67" s="182">
        <f t="shared" si="0"/>
        <v>5339390</v>
      </c>
      <c r="M67" s="189">
        <f t="shared" si="14"/>
        <v>1.9588638589618021E-4</v>
      </c>
      <c r="P67" s="49" t="s">
        <v>31</v>
      </c>
      <c r="Q67" s="215">
        <f>市区町村別_患者数!AM68</f>
        <v>8856</v>
      </c>
    </row>
    <row r="68" spans="2:17" ht="28.15" customHeight="1">
      <c r="B68" s="344"/>
      <c r="C68" s="337"/>
      <c r="D68" s="371"/>
      <c r="E68" s="80" t="s">
        <v>244</v>
      </c>
      <c r="F68" s="231" t="s">
        <v>245</v>
      </c>
      <c r="G68" s="231" t="s">
        <v>760</v>
      </c>
      <c r="H68" s="81">
        <v>41</v>
      </c>
      <c r="I68" s="82">
        <v>187839150</v>
      </c>
      <c r="J68" s="83">
        <v>10485270</v>
      </c>
      <c r="K68" s="72">
        <f t="shared" si="1"/>
        <v>198324420</v>
      </c>
      <c r="L68" s="182">
        <f t="shared" si="0"/>
        <v>4837180.9756097561</v>
      </c>
      <c r="M68" s="189">
        <f t="shared" si="14"/>
        <v>2.0078354554358474E-3</v>
      </c>
      <c r="P68" s="49" t="s">
        <v>52</v>
      </c>
      <c r="Q68" s="215">
        <f>市区町村別_患者数!AM69</f>
        <v>9348</v>
      </c>
    </row>
    <row r="69" spans="2:17" ht="29.25" customHeight="1" thickBot="1">
      <c r="B69" s="345"/>
      <c r="C69" s="339"/>
      <c r="D69" s="372"/>
      <c r="E69" s="84" t="s">
        <v>186</v>
      </c>
      <c r="F69" s="232" t="s">
        <v>187</v>
      </c>
      <c r="G69" s="232" t="s">
        <v>761</v>
      </c>
      <c r="H69" s="85">
        <v>81</v>
      </c>
      <c r="I69" s="86">
        <v>359676440</v>
      </c>
      <c r="J69" s="87">
        <v>20849360</v>
      </c>
      <c r="K69" s="73">
        <f t="shared" si="1"/>
        <v>380525800</v>
      </c>
      <c r="L69" s="183">
        <f t="shared" ref="L69:L132" si="15">IFERROR(K69/H69,"-")</f>
        <v>4697849.3827160494</v>
      </c>
      <c r="M69" s="189">
        <f t="shared" si="14"/>
        <v>3.9666993143976492E-3</v>
      </c>
      <c r="P69" s="49" t="s">
        <v>12</v>
      </c>
      <c r="Q69" s="215">
        <f>市区町村別_患者数!AM70</f>
        <v>4511</v>
      </c>
    </row>
    <row r="70" spans="2:17" ht="49.5" customHeight="1">
      <c r="B70" s="343">
        <v>14</v>
      </c>
      <c r="C70" s="356" t="s">
        <v>124</v>
      </c>
      <c r="D70" s="370">
        <f>Q18</f>
        <v>15367</v>
      </c>
      <c r="E70" s="88" t="s">
        <v>151</v>
      </c>
      <c r="F70" s="230" t="s">
        <v>162</v>
      </c>
      <c r="G70" s="230" t="s">
        <v>762</v>
      </c>
      <c r="H70" s="138">
        <v>7</v>
      </c>
      <c r="I70" s="139">
        <v>45450870</v>
      </c>
      <c r="J70" s="140">
        <v>1554360</v>
      </c>
      <c r="K70" s="71">
        <f>SUM(I70:J70)</f>
        <v>47005230</v>
      </c>
      <c r="L70" s="181">
        <f t="shared" si="15"/>
        <v>6715032.8571428573</v>
      </c>
      <c r="M70" s="188">
        <f>IFERROR(H70/$Q$18,0)</f>
        <v>4.5552157220016921E-4</v>
      </c>
      <c r="P70" s="49" t="s">
        <v>6</v>
      </c>
      <c r="Q70" s="215">
        <f>市区町村別_患者数!AM71</f>
        <v>4569</v>
      </c>
    </row>
    <row r="71" spans="2:17" ht="28.15" customHeight="1">
      <c r="B71" s="344"/>
      <c r="C71" s="337"/>
      <c r="D71" s="371"/>
      <c r="E71" s="80" t="s">
        <v>150</v>
      </c>
      <c r="F71" s="231" t="s">
        <v>171</v>
      </c>
      <c r="G71" s="231" t="s">
        <v>413</v>
      </c>
      <c r="H71" s="81">
        <v>84</v>
      </c>
      <c r="I71" s="82">
        <v>251037490</v>
      </c>
      <c r="J71" s="83">
        <v>251586650</v>
      </c>
      <c r="K71" s="72">
        <f t="shared" ref="K71:K134" si="16">SUM(I71:J71)</f>
        <v>502624140</v>
      </c>
      <c r="L71" s="182">
        <f t="shared" si="15"/>
        <v>5983620.7142857146</v>
      </c>
      <c r="M71" s="189">
        <f t="shared" ref="M71:M74" si="17">IFERROR(H71/$Q$18,0)</f>
        <v>5.4662588664020307E-3</v>
      </c>
      <c r="P71" s="49" t="s">
        <v>7</v>
      </c>
      <c r="Q71" s="215">
        <f>市区町村別_患者数!AM72</f>
        <v>2082</v>
      </c>
    </row>
    <row r="72" spans="2:17" ht="28.15" customHeight="1">
      <c r="B72" s="344"/>
      <c r="C72" s="337"/>
      <c r="D72" s="371"/>
      <c r="E72" s="80" t="s">
        <v>213</v>
      </c>
      <c r="F72" s="231" t="s">
        <v>214</v>
      </c>
      <c r="G72" s="231" t="s">
        <v>246</v>
      </c>
      <c r="H72" s="81">
        <v>1</v>
      </c>
      <c r="I72" s="82">
        <v>2740400</v>
      </c>
      <c r="J72" s="83">
        <v>2458310</v>
      </c>
      <c r="K72" s="72">
        <f t="shared" si="16"/>
        <v>5198710</v>
      </c>
      <c r="L72" s="182">
        <f t="shared" si="15"/>
        <v>5198710</v>
      </c>
      <c r="M72" s="189">
        <f t="shared" si="17"/>
        <v>6.5074510314309887E-5</v>
      </c>
      <c r="P72" s="49" t="s">
        <v>53</v>
      </c>
      <c r="Q72" s="215">
        <f>市区町村別_患者数!AM73</f>
        <v>2824</v>
      </c>
    </row>
    <row r="73" spans="2:17" ht="28.15" customHeight="1">
      <c r="B73" s="344"/>
      <c r="C73" s="337"/>
      <c r="D73" s="371"/>
      <c r="E73" s="80" t="s">
        <v>219</v>
      </c>
      <c r="F73" s="231" t="s">
        <v>220</v>
      </c>
      <c r="G73" s="231" t="s">
        <v>763</v>
      </c>
      <c r="H73" s="81">
        <v>2</v>
      </c>
      <c r="I73" s="82">
        <v>9874930</v>
      </c>
      <c r="J73" s="83">
        <v>438780</v>
      </c>
      <c r="K73" s="72">
        <f t="shared" si="16"/>
        <v>10313710</v>
      </c>
      <c r="L73" s="182">
        <f t="shared" si="15"/>
        <v>5156855</v>
      </c>
      <c r="M73" s="189">
        <f t="shared" si="17"/>
        <v>1.3014902062861977E-4</v>
      </c>
      <c r="P73" s="49" t="s">
        <v>54</v>
      </c>
      <c r="Q73" s="215">
        <f>市区町村別_患者数!AM74</f>
        <v>6225</v>
      </c>
    </row>
    <row r="74" spans="2:17" ht="29.25" customHeight="1" thickBot="1">
      <c r="B74" s="345"/>
      <c r="C74" s="339"/>
      <c r="D74" s="372"/>
      <c r="E74" s="84" t="s">
        <v>169</v>
      </c>
      <c r="F74" s="232" t="s">
        <v>180</v>
      </c>
      <c r="G74" s="232" t="s">
        <v>764</v>
      </c>
      <c r="H74" s="85">
        <v>8</v>
      </c>
      <c r="I74" s="86">
        <v>38928120</v>
      </c>
      <c r="J74" s="87">
        <v>1259460</v>
      </c>
      <c r="K74" s="73">
        <f t="shared" si="16"/>
        <v>40187580</v>
      </c>
      <c r="L74" s="183">
        <f t="shared" si="15"/>
        <v>5023447.5</v>
      </c>
      <c r="M74" s="189">
        <f t="shared" si="17"/>
        <v>5.205960825144791E-4</v>
      </c>
      <c r="P74" s="49" t="s">
        <v>55</v>
      </c>
      <c r="Q74" s="215">
        <f>市区町村別_患者数!AM75</f>
        <v>1186</v>
      </c>
    </row>
    <row r="75" spans="2:17" ht="49.5" customHeight="1">
      <c r="B75" s="343">
        <v>15</v>
      </c>
      <c r="C75" s="356" t="s">
        <v>125</v>
      </c>
      <c r="D75" s="370">
        <f>Q19</f>
        <v>24419</v>
      </c>
      <c r="E75" s="88" t="s">
        <v>151</v>
      </c>
      <c r="F75" s="230" t="s">
        <v>162</v>
      </c>
      <c r="G75" s="230" t="s">
        <v>765</v>
      </c>
      <c r="H75" s="138">
        <v>8</v>
      </c>
      <c r="I75" s="139">
        <v>62361810</v>
      </c>
      <c r="J75" s="140">
        <v>2433950</v>
      </c>
      <c r="K75" s="71">
        <f>SUM(I75:J75)</f>
        <v>64795760</v>
      </c>
      <c r="L75" s="181">
        <f t="shared" si="15"/>
        <v>8099470</v>
      </c>
      <c r="M75" s="188">
        <f>IFERROR(H75/$Q$19,0)</f>
        <v>3.276137433965355E-4</v>
      </c>
      <c r="P75" s="49" t="s">
        <v>56</v>
      </c>
      <c r="Q75" s="215">
        <f>市区町村別_患者数!AM76</f>
        <v>3467</v>
      </c>
    </row>
    <row r="76" spans="2:17" ht="29.25" customHeight="1">
      <c r="B76" s="344"/>
      <c r="C76" s="337"/>
      <c r="D76" s="371"/>
      <c r="E76" s="80" t="s">
        <v>163</v>
      </c>
      <c r="F76" s="231" t="s">
        <v>173</v>
      </c>
      <c r="G76" s="231" t="s">
        <v>415</v>
      </c>
      <c r="H76" s="81">
        <v>8</v>
      </c>
      <c r="I76" s="82">
        <v>25518040</v>
      </c>
      <c r="J76" s="83">
        <v>31036390</v>
      </c>
      <c r="K76" s="72">
        <f t="shared" si="16"/>
        <v>56554430</v>
      </c>
      <c r="L76" s="182">
        <f t="shared" si="15"/>
        <v>7069303.75</v>
      </c>
      <c r="M76" s="189">
        <f t="shared" ref="M76:M79" si="18">IFERROR(H76/$Q$19,0)</f>
        <v>3.276137433965355E-4</v>
      </c>
      <c r="P76" s="49" t="s">
        <v>32</v>
      </c>
      <c r="Q76" s="215">
        <f>市区町村別_患者数!AM77</f>
        <v>2051</v>
      </c>
    </row>
    <row r="77" spans="2:17" ht="29.25" customHeight="1">
      <c r="B77" s="344"/>
      <c r="C77" s="337"/>
      <c r="D77" s="371"/>
      <c r="E77" s="80" t="s">
        <v>240</v>
      </c>
      <c r="F77" s="231" t="s">
        <v>241</v>
      </c>
      <c r="G77" s="231" t="s">
        <v>766</v>
      </c>
      <c r="H77" s="81">
        <v>4</v>
      </c>
      <c r="I77" s="82">
        <v>22767220</v>
      </c>
      <c r="J77" s="83">
        <v>4104830</v>
      </c>
      <c r="K77" s="72">
        <f t="shared" si="16"/>
        <v>26872050</v>
      </c>
      <c r="L77" s="182">
        <f t="shared" si="15"/>
        <v>6718012.5</v>
      </c>
      <c r="M77" s="189">
        <f t="shared" si="18"/>
        <v>1.6380687169826775E-4</v>
      </c>
      <c r="P77" s="49" t="s">
        <v>33</v>
      </c>
      <c r="Q77" s="215">
        <f>市区町村別_患者数!AM78</f>
        <v>2849</v>
      </c>
    </row>
    <row r="78" spans="2:17" ht="29.25" customHeight="1">
      <c r="B78" s="344"/>
      <c r="C78" s="337"/>
      <c r="D78" s="371"/>
      <c r="E78" s="80" t="s">
        <v>150</v>
      </c>
      <c r="F78" s="231" t="s">
        <v>171</v>
      </c>
      <c r="G78" s="231" t="s">
        <v>453</v>
      </c>
      <c r="H78" s="81">
        <v>129</v>
      </c>
      <c r="I78" s="82">
        <v>379713620</v>
      </c>
      <c r="J78" s="83">
        <v>375589660</v>
      </c>
      <c r="K78" s="72">
        <f t="shared" si="16"/>
        <v>755303280</v>
      </c>
      <c r="L78" s="182">
        <f t="shared" si="15"/>
        <v>5855064.1860465119</v>
      </c>
      <c r="M78" s="189">
        <f t="shared" si="18"/>
        <v>5.282771612269135E-3</v>
      </c>
      <c r="P78" s="49" t="s">
        <v>34</v>
      </c>
      <c r="Q78" s="215">
        <f>市区町村別_患者数!AM79</f>
        <v>1287</v>
      </c>
    </row>
    <row r="79" spans="2:17" ht="36.75" thickBot="1">
      <c r="B79" s="345"/>
      <c r="C79" s="339"/>
      <c r="D79" s="372"/>
      <c r="E79" s="84" t="s">
        <v>166</v>
      </c>
      <c r="F79" s="232" t="s">
        <v>176</v>
      </c>
      <c r="G79" s="232" t="s">
        <v>767</v>
      </c>
      <c r="H79" s="85">
        <v>22</v>
      </c>
      <c r="I79" s="86">
        <v>111508430</v>
      </c>
      <c r="J79" s="87">
        <v>16476400</v>
      </c>
      <c r="K79" s="73">
        <f t="shared" si="16"/>
        <v>127984830</v>
      </c>
      <c r="L79" s="183">
        <f t="shared" si="15"/>
        <v>5817492.2727272725</v>
      </c>
      <c r="M79" s="189">
        <f t="shared" si="18"/>
        <v>9.0093779434047261E-4</v>
      </c>
      <c r="P79" s="49" t="s">
        <v>403</v>
      </c>
      <c r="Q79" s="215">
        <f>市区町村別_患者数!AM80</f>
        <v>1252666</v>
      </c>
    </row>
    <row r="80" spans="2:17" ht="28.15" customHeight="1">
      <c r="B80" s="343">
        <v>16</v>
      </c>
      <c r="C80" s="356" t="s">
        <v>62</v>
      </c>
      <c r="D80" s="370">
        <f>Q20</f>
        <v>16481</v>
      </c>
      <c r="E80" s="88" t="s">
        <v>151</v>
      </c>
      <c r="F80" s="230" t="s">
        <v>162</v>
      </c>
      <c r="G80" s="230" t="s">
        <v>238</v>
      </c>
      <c r="H80" s="138">
        <v>1</v>
      </c>
      <c r="I80" s="139">
        <v>7370560</v>
      </c>
      <c r="J80" s="140">
        <v>0</v>
      </c>
      <c r="K80" s="71">
        <f>SUM(I80:J80)</f>
        <v>7370560</v>
      </c>
      <c r="L80" s="181">
        <f t="shared" si="15"/>
        <v>7370560</v>
      </c>
      <c r="M80" s="188">
        <f>IFERROR(H80/$Q$20,0)</f>
        <v>6.0675929858625087E-5</v>
      </c>
    </row>
    <row r="81" spans="2:13" ht="28.15" customHeight="1">
      <c r="B81" s="344"/>
      <c r="C81" s="337"/>
      <c r="D81" s="371"/>
      <c r="E81" s="80" t="s">
        <v>150</v>
      </c>
      <c r="F81" s="231" t="s">
        <v>171</v>
      </c>
      <c r="G81" s="231" t="s">
        <v>419</v>
      </c>
      <c r="H81" s="81">
        <v>77</v>
      </c>
      <c r="I81" s="82">
        <v>213566290</v>
      </c>
      <c r="J81" s="83">
        <v>223301660</v>
      </c>
      <c r="K81" s="72">
        <f t="shared" si="16"/>
        <v>436867950</v>
      </c>
      <c r="L81" s="182">
        <f t="shared" si="15"/>
        <v>5673609.7402597405</v>
      </c>
      <c r="M81" s="189">
        <f t="shared" ref="M81:M84" si="19">IFERROR(H81/$Q$20,0)</f>
        <v>4.6720465991141316E-3</v>
      </c>
    </row>
    <row r="82" spans="2:13" ht="28.15" customHeight="1">
      <c r="B82" s="344"/>
      <c r="C82" s="337"/>
      <c r="D82" s="371"/>
      <c r="E82" s="80" t="s">
        <v>152</v>
      </c>
      <c r="F82" s="231" t="s">
        <v>172</v>
      </c>
      <c r="G82" s="231" t="s">
        <v>768</v>
      </c>
      <c r="H82" s="81">
        <v>4</v>
      </c>
      <c r="I82" s="82">
        <v>22221410</v>
      </c>
      <c r="J82" s="83">
        <v>192320</v>
      </c>
      <c r="K82" s="72">
        <f t="shared" si="16"/>
        <v>22413730</v>
      </c>
      <c r="L82" s="182">
        <f t="shared" si="15"/>
        <v>5603432.5</v>
      </c>
      <c r="M82" s="189">
        <f t="shared" si="19"/>
        <v>2.4270371943450035E-4</v>
      </c>
    </row>
    <row r="83" spans="2:13" ht="29.25" customHeight="1">
      <c r="B83" s="344"/>
      <c r="C83" s="337"/>
      <c r="D83" s="371"/>
      <c r="E83" s="80" t="s">
        <v>166</v>
      </c>
      <c r="F83" s="231" t="s">
        <v>176</v>
      </c>
      <c r="G83" s="231" t="s">
        <v>769</v>
      </c>
      <c r="H83" s="81">
        <v>14</v>
      </c>
      <c r="I83" s="82">
        <v>59212050</v>
      </c>
      <c r="J83" s="83">
        <v>14442290</v>
      </c>
      <c r="K83" s="72">
        <f t="shared" si="16"/>
        <v>73654340</v>
      </c>
      <c r="L83" s="182">
        <f t="shared" si="15"/>
        <v>5261024.2857142854</v>
      </c>
      <c r="M83" s="189">
        <f t="shared" si="19"/>
        <v>8.4946301802075119E-4</v>
      </c>
    </row>
    <row r="84" spans="2:13" ht="29.25" customHeight="1" thickBot="1">
      <c r="B84" s="345"/>
      <c r="C84" s="339"/>
      <c r="D84" s="372"/>
      <c r="E84" s="84" t="s">
        <v>223</v>
      </c>
      <c r="F84" s="232" t="s">
        <v>224</v>
      </c>
      <c r="G84" s="232" t="s">
        <v>770</v>
      </c>
      <c r="H84" s="85">
        <v>26</v>
      </c>
      <c r="I84" s="86">
        <v>121442550</v>
      </c>
      <c r="J84" s="87">
        <v>14823690</v>
      </c>
      <c r="K84" s="73">
        <f t="shared" si="16"/>
        <v>136266240</v>
      </c>
      <c r="L84" s="183">
        <f t="shared" si="15"/>
        <v>5241009.230769231</v>
      </c>
      <c r="M84" s="190">
        <f t="shared" si="19"/>
        <v>1.5775741763242521E-3</v>
      </c>
    </row>
    <row r="85" spans="2:13" ht="29.25" customHeight="1">
      <c r="B85" s="343">
        <v>17</v>
      </c>
      <c r="C85" s="356" t="s">
        <v>126</v>
      </c>
      <c r="D85" s="370">
        <f>Q21</f>
        <v>23393</v>
      </c>
      <c r="E85" s="88" t="s">
        <v>150</v>
      </c>
      <c r="F85" s="230" t="s">
        <v>171</v>
      </c>
      <c r="G85" s="230" t="s">
        <v>419</v>
      </c>
      <c r="H85" s="138">
        <v>104</v>
      </c>
      <c r="I85" s="139">
        <v>299676820</v>
      </c>
      <c r="J85" s="140">
        <v>343102330</v>
      </c>
      <c r="K85" s="71">
        <f>SUM(I85:J85)</f>
        <v>642779150</v>
      </c>
      <c r="L85" s="181">
        <f t="shared" si="15"/>
        <v>6180568.75</v>
      </c>
      <c r="M85" s="188">
        <f>IFERROR(H85/$Q$21,0)</f>
        <v>4.4457743769503698E-3</v>
      </c>
    </row>
    <row r="86" spans="2:13" ht="29.25" customHeight="1">
      <c r="B86" s="344"/>
      <c r="C86" s="337"/>
      <c r="D86" s="371"/>
      <c r="E86" s="80" t="s">
        <v>165</v>
      </c>
      <c r="F86" s="231" t="s">
        <v>175</v>
      </c>
      <c r="G86" s="231" t="s">
        <v>247</v>
      </c>
      <c r="H86" s="81">
        <v>1</v>
      </c>
      <c r="I86" s="82">
        <v>6068960</v>
      </c>
      <c r="J86" s="83">
        <v>18930</v>
      </c>
      <c r="K86" s="72">
        <f t="shared" si="16"/>
        <v>6087890</v>
      </c>
      <c r="L86" s="182">
        <f t="shared" si="15"/>
        <v>6087890</v>
      </c>
      <c r="M86" s="189">
        <f t="shared" ref="M86:M89" si="20">IFERROR(H86/$Q$21,0)</f>
        <v>4.2747830547599712E-5</v>
      </c>
    </row>
    <row r="87" spans="2:13" ht="29.25" customHeight="1">
      <c r="B87" s="344"/>
      <c r="C87" s="337"/>
      <c r="D87" s="371"/>
      <c r="E87" s="80" t="s">
        <v>152</v>
      </c>
      <c r="F87" s="231" t="s">
        <v>172</v>
      </c>
      <c r="G87" s="231" t="s">
        <v>771</v>
      </c>
      <c r="H87" s="81">
        <v>4</v>
      </c>
      <c r="I87" s="82">
        <v>23406750</v>
      </c>
      <c r="J87" s="83">
        <v>0</v>
      </c>
      <c r="K87" s="72">
        <f t="shared" si="16"/>
        <v>23406750</v>
      </c>
      <c r="L87" s="182">
        <f t="shared" si="15"/>
        <v>5851687.5</v>
      </c>
      <c r="M87" s="189">
        <f t="shared" si="20"/>
        <v>1.7099132219039885E-4</v>
      </c>
    </row>
    <row r="88" spans="2:13" ht="29.25" customHeight="1">
      <c r="B88" s="344"/>
      <c r="C88" s="337"/>
      <c r="D88" s="371"/>
      <c r="E88" s="80" t="s">
        <v>163</v>
      </c>
      <c r="F88" s="231" t="s">
        <v>173</v>
      </c>
      <c r="G88" s="231" t="s">
        <v>521</v>
      </c>
      <c r="H88" s="81">
        <v>8</v>
      </c>
      <c r="I88" s="82">
        <v>19964520</v>
      </c>
      <c r="J88" s="83">
        <v>24446030</v>
      </c>
      <c r="K88" s="72">
        <f t="shared" si="16"/>
        <v>44410550</v>
      </c>
      <c r="L88" s="182">
        <f t="shared" si="15"/>
        <v>5551318.75</v>
      </c>
      <c r="M88" s="189">
        <f t="shared" si="20"/>
        <v>3.419826443807977E-4</v>
      </c>
    </row>
    <row r="89" spans="2:13" ht="29.25" customHeight="1" thickBot="1">
      <c r="B89" s="345"/>
      <c r="C89" s="339"/>
      <c r="D89" s="372"/>
      <c r="E89" s="84" t="s">
        <v>223</v>
      </c>
      <c r="F89" s="232" t="s">
        <v>224</v>
      </c>
      <c r="G89" s="232" t="s">
        <v>772</v>
      </c>
      <c r="H89" s="85">
        <v>59</v>
      </c>
      <c r="I89" s="86">
        <v>265877300</v>
      </c>
      <c r="J89" s="87">
        <v>41827110</v>
      </c>
      <c r="K89" s="73">
        <f t="shared" si="16"/>
        <v>307704410</v>
      </c>
      <c r="L89" s="183">
        <f t="shared" si="15"/>
        <v>5215328.9830508474</v>
      </c>
      <c r="M89" s="189">
        <f t="shared" si="20"/>
        <v>2.522122002308383E-3</v>
      </c>
    </row>
    <row r="90" spans="2:13" ht="29.25" customHeight="1">
      <c r="B90" s="343">
        <v>18</v>
      </c>
      <c r="C90" s="356" t="s">
        <v>63</v>
      </c>
      <c r="D90" s="370">
        <f>Q22</f>
        <v>21155</v>
      </c>
      <c r="E90" s="88" t="s">
        <v>163</v>
      </c>
      <c r="F90" s="230" t="s">
        <v>173</v>
      </c>
      <c r="G90" s="230" t="s">
        <v>447</v>
      </c>
      <c r="H90" s="138">
        <v>4</v>
      </c>
      <c r="I90" s="139">
        <v>12560500</v>
      </c>
      <c r="J90" s="140">
        <v>13271580</v>
      </c>
      <c r="K90" s="71">
        <f>SUM(I90:J90)</f>
        <v>25832080</v>
      </c>
      <c r="L90" s="181">
        <f t="shared" si="15"/>
        <v>6458020</v>
      </c>
      <c r="M90" s="188">
        <f>IFERROR(H90/$Q$22,0)</f>
        <v>1.8908059560387614E-4</v>
      </c>
    </row>
    <row r="91" spans="2:13" ht="29.25" customHeight="1">
      <c r="B91" s="344"/>
      <c r="C91" s="337"/>
      <c r="D91" s="371"/>
      <c r="E91" s="80" t="s">
        <v>150</v>
      </c>
      <c r="F91" s="231" t="s">
        <v>171</v>
      </c>
      <c r="G91" s="231" t="s">
        <v>419</v>
      </c>
      <c r="H91" s="81">
        <v>146</v>
      </c>
      <c r="I91" s="82">
        <v>539773120</v>
      </c>
      <c r="J91" s="83">
        <v>369928500</v>
      </c>
      <c r="K91" s="72">
        <f t="shared" si="16"/>
        <v>909701620</v>
      </c>
      <c r="L91" s="182">
        <f t="shared" si="15"/>
        <v>6230833.01369863</v>
      </c>
      <c r="M91" s="189">
        <f t="shared" ref="M91:M94" si="21">IFERROR(H91/$Q$22,0)</f>
        <v>6.9014417395414796E-3</v>
      </c>
    </row>
    <row r="92" spans="2:13" ht="29.25" customHeight="1">
      <c r="B92" s="344"/>
      <c r="C92" s="337"/>
      <c r="D92" s="371"/>
      <c r="E92" s="80" t="s">
        <v>204</v>
      </c>
      <c r="F92" s="231" t="s">
        <v>205</v>
      </c>
      <c r="G92" s="231" t="s">
        <v>773</v>
      </c>
      <c r="H92" s="81">
        <v>2</v>
      </c>
      <c r="I92" s="82">
        <v>10745860</v>
      </c>
      <c r="J92" s="83">
        <v>857130</v>
      </c>
      <c r="K92" s="72">
        <f t="shared" si="16"/>
        <v>11602990</v>
      </c>
      <c r="L92" s="182">
        <f t="shared" si="15"/>
        <v>5801495</v>
      </c>
      <c r="M92" s="189">
        <f t="shared" si="21"/>
        <v>9.454029780193807E-5</v>
      </c>
    </row>
    <row r="93" spans="2:13" ht="29.25" customHeight="1">
      <c r="B93" s="344"/>
      <c r="C93" s="337"/>
      <c r="D93" s="371"/>
      <c r="E93" s="80" t="s">
        <v>226</v>
      </c>
      <c r="F93" s="231" t="s">
        <v>1003</v>
      </c>
      <c r="G93" s="231" t="s">
        <v>774</v>
      </c>
      <c r="H93" s="81">
        <v>4</v>
      </c>
      <c r="I93" s="82">
        <v>16241520</v>
      </c>
      <c r="J93" s="83">
        <v>5479470</v>
      </c>
      <c r="K93" s="72">
        <f t="shared" si="16"/>
        <v>21720990</v>
      </c>
      <c r="L93" s="182">
        <f t="shared" si="15"/>
        <v>5430247.5</v>
      </c>
      <c r="M93" s="189">
        <f t="shared" si="21"/>
        <v>1.8908059560387614E-4</v>
      </c>
    </row>
    <row r="94" spans="2:13" ht="29.25" customHeight="1" thickBot="1">
      <c r="B94" s="345"/>
      <c r="C94" s="339"/>
      <c r="D94" s="372"/>
      <c r="E94" s="84" t="s">
        <v>248</v>
      </c>
      <c r="F94" s="232" t="s">
        <v>1004</v>
      </c>
      <c r="G94" s="232" t="s">
        <v>775</v>
      </c>
      <c r="H94" s="85">
        <v>29</v>
      </c>
      <c r="I94" s="86">
        <v>111850430</v>
      </c>
      <c r="J94" s="87">
        <v>41223550</v>
      </c>
      <c r="K94" s="73">
        <f t="shared" si="16"/>
        <v>153073980</v>
      </c>
      <c r="L94" s="183">
        <f t="shared" si="15"/>
        <v>5278413.1034482755</v>
      </c>
      <c r="M94" s="190">
        <f t="shared" si="21"/>
        <v>1.370834318128102E-3</v>
      </c>
    </row>
    <row r="95" spans="2:13" ht="29.25" customHeight="1">
      <c r="B95" s="343">
        <v>19</v>
      </c>
      <c r="C95" s="356" t="s">
        <v>127</v>
      </c>
      <c r="D95" s="370">
        <f>Q23</f>
        <v>14704</v>
      </c>
      <c r="E95" s="88" t="s">
        <v>153</v>
      </c>
      <c r="F95" s="230" t="s">
        <v>177</v>
      </c>
      <c r="G95" s="230" t="s">
        <v>155</v>
      </c>
      <c r="H95" s="138">
        <v>1</v>
      </c>
      <c r="I95" s="139">
        <v>8895780</v>
      </c>
      <c r="J95" s="140">
        <v>0</v>
      </c>
      <c r="K95" s="71">
        <f>SUM(I95:J95)</f>
        <v>8895780</v>
      </c>
      <c r="L95" s="181">
        <f t="shared" si="15"/>
        <v>8895780</v>
      </c>
      <c r="M95" s="188">
        <f>IFERROR(H95/$Q$23,0)</f>
        <v>6.8008705114254626E-5</v>
      </c>
    </row>
    <row r="96" spans="2:13" ht="29.25" customHeight="1">
      <c r="B96" s="344"/>
      <c r="C96" s="337"/>
      <c r="D96" s="371"/>
      <c r="E96" s="80" t="s">
        <v>150</v>
      </c>
      <c r="F96" s="231" t="s">
        <v>171</v>
      </c>
      <c r="G96" s="231" t="s">
        <v>413</v>
      </c>
      <c r="H96" s="81">
        <v>105</v>
      </c>
      <c r="I96" s="82">
        <v>332273580</v>
      </c>
      <c r="J96" s="83">
        <v>281097770</v>
      </c>
      <c r="K96" s="72">
        <f t="shared" si="16"/>
        <v>613371350</v>
      </c>
      <c r="L96" s="182">
        <f t="shared" si="15"/>
        <v>5841631.9047619049</v>
      </c>
      <c r="M96" s="189">
        <f t="shared" ref="M96:M99" si="22">IFERROR(H96/$Q$23,0)</f>
        <v>7.1409140369967355E-3</v>
      </c>
    </row>
    <row r="97" spans="2:13" ht="29.25" customHeight="1">
      <c r="B97" s="344"/>
      <c r="C97" s="337"/>
      <c r="D97" s="371"/>
      <c r="E97" s="80" t="s">
        <v>152</v>
      </c>
      <c r="F97" s="231" t="s">
        <v>172</v>
      </c>
      <c r="G97" s="231" t="s">
        <v>771</v>
      </c>
      <c r="H97" s="81">
        <v>3</v>
      </c>
      <c r="I97" s="82">
        <v>15717760</v>
      </c>
      <c r="J97" s="83">
        <v>0</v>
      </c>
      <c r="K97" s="72">
        <f t="shared" si="16"/>
        <v>15717760</v>
      </c>
      <c r="L97" s="182">
        <f t="shared" si="15"/>
        <v>5239253.333333333</v>
      </c>
      <c r="M97" s="189">
        <f t="shared" si="22"/>
        <v>2.0402611534276388E-4</v>
      </c>
    </row>
    <row r="98" spans="2:13" ht="29.25" customHeight="1">
      <c r="B98" s="344"/>
      <c r="C98" s="337"/>
      <c r="D98" s="371"/>
      <c r="E98" s="80" t="s">
        <v>163</v>
      </c>
      <c r="F98" s="231" t="s">
        <v>173</v>
      </c>
      <c r="G98" s="231" t="s">
        <v>776</v>
      </c>
      <c r="H98" s="81">
        <v>9</v>
      </c>
      <c r="I98" s="82">
        <v>27585750</v>
      </c>
      <c r="J98" s="83">
        <v>16188280</v>
      </c>
      <c r="K98" s="72">
        <f t="shared" si="16"/>
        <v>43774030</v>
      </c>
      <c r="L98" s="182">
        <f t="shared" si="15"/>
        <v>4863781.111111111</v>
      </c>
      <c r="M98" s="189">
        <f t="shared" si="22"/>
        <v>6.1207834602829158E-4</v>
      </c>
    </row>
    <row r="99" spans="2:13" ht="29.25" customHeight="1" thickBot="1">
      <c r="B99" s="345"/>
      <c r="C99" s="339"/>
      <c r="D99" s="372"/>
      <c r="E99" s="84" t="s">
        <v>169</v>
      </c>
      <c r="F99" s="232" t="s">
        <v>180</v>
      </c>
      <c r="G99" s="232" t="s">
        <v>777</v>
      </c>
      <c r="H99" s="85">
        <v>22</v>
      </c>
      <c r="I99" s="86">
        <v>101236290</v>
      </c>
      <c r="J99" s="87">
        <v>4990460</v>
      </c>
      <c r="K99" s="73">
        <f t="shared" si="16"/>
        <v>106226750</v>
      </c>
      <c r="L99" s="183">
        <f t="shared" si="15"/>
        <v>4828488.6363636367</v>
      </c>
      <c r="M99" s="189">
        <f t="shared" si="22"/>
        <v>1.4961915125136017E-3</v>
      </c>
    </row>
    <row r="100" spans="2:13" ht="29.25" customHeight="1">
      <c r="B100" s="343">
        <v>20</v>
      </c>
      <c r="C100" s="356" t="s">
        <v>128</v>
      </c>
      <c r="D100" s="370">
        <f>Q24</f>
        <v>21797</v>
      </c>
      <c r="E100" s="88" t="s">
        <v>153</v>
      </c>
      <c r="F100" s="230" t="s">
        <v>177</v>
      </c>
      <c r="G100" s="230" t="s">
        <v>155</v>
      </c>
      <c r="H100" s="138">
        <v>1</v>
      </c>
      <c r="I100" s="139">
        <v>8869380</v>
      </c>
      <c r="J100" s="140">
        <v>159330</v>
      </c>
      <c r="K100" s="71">
        <f>SUM(I100:J100)</f>
        <v>9028710</v>
      </c>
      <c r="L100" s="181">
        <f t="shared" si="15"/>
        <v>9028710</v>
      </c>
      <c r="M100" s="188">
        <f>IFERROR(H100/$Q$24,0)</f>
        <v>4.5877873101803002E-5</v>
      </c>
    </row>
    <row r="101" spans="2:13" ht="29.25" customHeight="1">
      <c r="B101" s="344"/>
      <c r="C101" s="337"/>
      <c r="D101" s="371"/>
      <c r="E101" s="80" t="s">
        <v>154</v>
      </c>
      <c r="F101" s="231" t="s">
        <v>697</v>
      </c>
      <c r="G101" s="231" t="s">
        <v>249</v>
      </c>
      <c r="H101" s="81">
        <v>1</v>
      </c>
      <c r="I101" s="82">
        <v>6968520</v>
      </c>
      <c r="J101" s="83">
        <v>0</v>
      </c>
      <c r="K101" s="72">
        <f t="shared" si="16"/>
        <v>6968520</v>
      </c>
      <c r="L101" s="182">
        <f t="shared" si="15"/>
        <v>6968520</v>
      </c>
      <c r="M101" s="189">
        <f t="shared" ref="M101:M104" si="23">IFERROR(H101/$Q$24,0)</f>
        <v>4.5877873101803002E-5</v>
      </c>
    </row>
    <row r="102" spans="2:13" ht="29.25" customHeight="1">
      <c r="B102" s="344"/>
      <c r="C102" s="337"/>
      <c r="D102" s="371"/>
      <c r="E102" s="80" t="s">
        <v>150</v>
      </c>
      <c r="F102" s="231" t="s">
        <v>171</v>
      </c>
      <c r="G102" s="231" t="s">
        <v>449</v>
      </c>
      <c r="H102" s="81">
        <v>125</v>
      </c>
      <c r="I102" s="82">
        <v>385457940</v>
      </c>
      <c r="J102" s="83">
        <v>413031550</v>
      </c>
      <c r="K102" s="72">
        <f t="shared" si="16"/>
        <v>798489490</v>
      </c>
      <c r="L102" s="182">
        <f t="shared" si="15"/>
        <v>6387915.9199999999</v>
      </c>
      <c r="M102" s="189">
        <f t="shared" si="23"/>
        <v>5.7347341377253754E-3</v>
      </c>
    </row>
    <row r="103" spans="2:13" ht="36">
      <c r="B103" s="344"/>
      <c r="C103" s="337"/>
      <c r="D103" s="371"/>
      <c r="E103" s="80" t="s">
        <v>151</v>
      </c>
      <c r="F103" s="231" t="s">
        <v>162</v>
      </c>
      <c r="G103" s="231" t="s">
        <v>778</v>
      </c>
      <c r="H103" s="81">
        <v>10</v>
      </c>
      <c r="I103" s="82">
        <v>62293840</v>
      </c>
      <c r="J103" s="83">
        <v>1389980</v>
      </c>
      <c r="K103" s="72">
        <f t="shared" si="16"/>
        <v>63683820</v>
      </c>
      <c r="L103" s="182">
        <f t="shared" si="15"/>
        <v>6368382</v>
      </c>
      <c r="M103" s="189">
        <f t="shared" si="23"/>
        <v>4.5877873101802998E-4</v>
      </c>
    </row>
    <row r="104" spans="2:13" ht="29.25" customHeight="1" thickBot="1">
      <c r="B104" s="345"/>
      <c r="C104" s="339"/>
      <c r="D104" s="372"/>
      <c r="E104" s="84" t="s">
        <v>250</v>
      </c>
      <c r="F104" s="232" t="s">
        <v>251</v>
      </c>
      <c r="G104" s="232" t="s">
        <v>779</v>
      </c>
      <c r="H104" s="85">
        <v>15</v>
      </c>
      <c r="I104" s="86">
        <v>13406670</v>
      </c>
      <c r="J104" s="87">
        <v>66710250</v>
      </c>
      <c r="K104" s="73">
        <f t="shared" si="16"/>
        <v>80116920</v>
      </c>
      <c r="L104" s="183">
        <f t="shared" si="15"/>
        <v>5341128</v>
      </c>
      <c r="M104" s="190">
        <f t="shared" si="23"/>
        <v>6.88168096527045E-4</v>
      </c>
    </row>
    <row r="105" spans="2:13" ht="36">
      <c r="B105" s="343">
        <v>21</v>
      </c>
      <c r="C105" s="356" t="s">
        <v>129</v>
      </c>
      <c r="D105" s="370">
        <f>Q25</f>
        <v>14535</v>
      </c>
      <c r="E105" s="88" t="s">
        <v>151</v>
      </c>
      <c r="F105" s="230" t="s">
        <v>162</v>
      </c>
      <c r="G105" s="230" t="s">
        <v>780</v>
      </c>
      <c r="H105" s="138">
        <v>5</v>
      </c>
      <c r="I105" s="139">
        <v>33143370</v>
      </c>
      <c r="J105" s="140">
        <v>1034440</v>
      </c>
      <c r="K105" s="71">
        <f>SUM(I105:J105)</f>
        <v>34177810</v>
      </c>
      <c r="L105" s="181">
        <f t="shared" si="15"/>
        <v>6835562</v>
      </c>
      <c r="M105" s="188">
        <f>IFERROR(H105/$Q$25,0)</f>
        <v>3.4399724802201581E-4</v>
      </c>
    </row>
    <row r="106" spans="2:13" ht="29.25" customHeight="1">
      <c r="B106" s="344"/>
      <c r="C106" s="337"/>
      <c r="D106" s="371"/>
      <c r="E106" s="80" t="s">
        <v>252</v>
      </c>
      <c r="F106" s="231" t="s">
        <v>253</v>
      </c>
      <c r="G106" s="231" t="s">
        <v>781</v>
      </c>
      <c r="H106" s="81">
        <v>3</v>
      </c>
      <c r="I106" s="82">
        <v>18634300</v>
      </c>
      <c r="J106" s="83">
        <v>600160</v>
      </c>
      <c r="K106" s="72">
        <f t="shared" si="16"/>
        <v>19234460</v>
      </c>
      <c r="L106" s="182">
        <f t="shared" si="15"/>
        <v>6411486.666666667</v>
      </c>
      <c r="M106" s="189">
        <f t="shared" ref="M106:M109" si="24">IFERROR(H106/$Q$25,0)</f>
        <v>2.0639834881320949E-4</v>
      </c>
    </row>
    <row r="107" spans="2:13" ht="29.25" customHeight="1">
      <c r="B107" s="344"/>
      <c r="C107" s="337"/>
      <c r="D107" s="371"/>
      <c r="E107" s="80" t="s">
        <v>150</v>
      </c>
      <c r="F107" s="231" t="s">
        <v>171</v>
      </c>
      <c r="G107" s="231" t="s">
        <v>453</v>
      </c>
      <c r="H107" s="81">
        <v>89</v>
      </c>
      <c r="I107" s="82">
        <v>242195810</v>
      </c>
      <c r="J107" s="83">
        <v>328001600</v>
      </c>
      <c r="K107" s="72">
        <f t="shared" si="16"/>
        <v>570197410</v>
      </c>
      <c r="L107" s="182">
        <f t="shared" si="15"/>
        <v>6406712.4719101125</v>
      </c>
      <c r="M107" s="189">
        <f t="shared" si="24"/>
        <v>6.1231510147918815E-3</v>
      </c>
    </row>
    <row r="108" spans="2:13" ht="29.25" customHeight="1">
      <c r="B108" s="344"/>
      <c r="C108" s="337"/>
      <c r="D108" s="371"/>
      <c r="E108" s="80" t="s">
        <v>163</v>
      </c>
      <c r="F108" s="231" t="s">
        <v>173</v>
      </c>
      <c r="G108" s="231" t="s">
        <v>476</v>
      </c>
      <c r="H108" s="81">
        <v>6</v>
      </c>
      <c r="I108" s="82">
        <v>21953260</v>
      </c>
      <c r="J108" s="83">
        <v>12097670</v>
      </c>
      <c r="K108" s="72">
        <f t="shared" si="16"/>
        <v>34050930</v>
      </c>
      <c r="L108" s="182">
        <f t="shared" si="15"/>
        <v>5675155</v>
      </c>
      <c r="M108" s="189">
        <f t="shared" si="24"/>
        <v>4.1279669762641898E-4</v>
      </c>
    </row>
    <row r="109" spans="2:13" ht="36.75" thickBot="1">
      <c r="B109" s="345"/>
      <c r="C109" s="339"/>
      <c r="D109" s="372"/>
      <c r="E109" s="84" t="s">
        <v>166</v>
      </c>
      <c r="F109" s="232" t="s">
        <v>176</v>
      </c>
      <c r="G109" s="232" t="s">
        <v>767</v>
      </c>
      <c r="H109" s="85">
        <v>9</v>
      </c>
      <c r="I109" s="86">
        <v>30999970</v>
      </c>
      <c r="J109" s="87">
        <v>15605650</v>
      </c>
      <c r="K109" s="73">
        <f t="shared" si="16"/>
        <v>46605620</v>
      </c>
      <c r="L109" s="183">
        <f t="shared" si="15"/>
        <v>5178402.222222222</v>
      </c>
      <c r="M109" s="189">
        <f t="shared" si="24"/>
        <v>6.1919504643962852E-4</v>
      </c>
    </row>
    <row r="110" spans="2:13" ht="29.25" customHeight="1">
      <c r="B110" s="343">
        <v>22</v>
      </c>
      <c r="C110" s="356" t="s">
        <v>64</v>
      </c>
      <c r="D110" s="370">
        <f>Q26</f>
        <v>18539</v>
      </c>
      <c r="E110" s="88" t="s">
        <v>152</v>
      </c>
      <c r="F110" s="230" t="s">
        <v>172</v>
      </c>
      <c r="G110" s="230" t="s">
        <v>782</v>
      </c>
      <c r="H110" s="138">
        <v>4</v>
      </c>
      <c r="I110" s="139">
        <v>24045980</v>
      </c>
      <c r="J110" s="140">
        <v>1902940</v>
      </c>
      <c r="K110" s="71">
        <f>SUM(I110:J110)</f>
        <v>25948920</v>
      </c>
      <c r="L110" s="181">
        <f t="shared" si="15"/>
        <v>6487230</v>
      </c>
      <c r="M110" s="188">
        <f>IFERROR(H110/$Q$26,0)</f>
        <v>2.1576136792707265E-4</v>
      </c>
    </row>
    <row r="111" spans="2:13" ht="29.25" customHeight="1">
      <c r="B111" s="344"/>
      <c r="C111" s="337"/>
      <c r="D111" s="371"/>
      <c r="E111" s="80" t="s">
        <v>250</v>
      </c>
      <c r="F111" s="231" t="s">
        <v>251</v>
      </c>
      <c r="G111" s="231" t="s">
        <v>783</v>
      </c>
      <c r="H111" s="81">
        <v>27</v>
      </c>
      <c r="I111" s="82">
        <v>30847240</v>
      </c>
      <c r="J111" s="83">
        <v>132145690</v>
      </c>
      <c r="K111" s="72">
        <f t="shared" si="16"/>
        <v>162992930</v>
      </c>
      <c r="L111" s="182">
        <f t="shared" si="15"/>
        <v>6036775.1851851856</v>
      </c>
      <c r="M111" s="189">
        <f t="shared" ref="M111:M114" si="25">IFERROR(H111/$Q$26,0)</f>
        <v>1.4563892335077405E-3</v>
      </c>
    </row>
    <row r="112" spans="2:13" ht="29.25" customHeight="1">
      <c r="B112" s="344"/>
      <c r="C112" s="337"/>
      <c r="D112" s="371"/>
      <c r="E112" s="80" t="s">
        <v>150</v>
      </c>
      <c r="F112" s="231" t="s">
        <v>171</v>
      </c>
      <c r="G112" s="231" t="s">
        <v>527</v>
      </c>
      <c r="H112" s="81">
        <v>105</v>
      </c>
      <c r="I112" s="82">
        <v>323450160</v>
      </c>
      <c r="J112" s="83">
        <v>296584010</v>
      </c>
      <c r="K112" s="72">
        <f t="shared" si="16"/>
        <v>620034170</v>
      </c>
      <c r="L112" s="182">
        <f t="shared" si="15"/>
        <v>5905087.333333333</v>
      </c>
      <c r="M112" s="189">
        <f t="shared" si="25"/>
        <v>5.6637359080856575E-3</v>
      </c>
    </row>
    <row r="113" spans="2:13" ht="29.25" customHeight="1">
      <c r="B113" s="344"/>
      <c r="C113" s="337"/>
      <c r="D113" s="371"/>
      <c r="E113" s="80" t="s">
        <v>223</v>
      </c>
      <c r="F113" s="231" t="s">
        <v>224</v>
      </c>
      <c r="G113" s="231" t="s">
        <v>784</v>
      </c>
      <c r="H113" s="81">
        <v>32</v>
      </c>
      <c r="I113" s="82">
        <v>165505110</v>
      </c>
      <c r="J113" s="83">
        <v>17799850</v>
      </c>
      <c r="K113" s="72">
        <f t="shared" si="16"/>
        <v>183304960</v>
      </c>
      <c r="L113" s="182">
        <f t="shared" si="15"/>
        <v>5728280</v>
      </c>
      <c r="M113" s="189">
        <f t="shared" si="25"/>
        <v>1.7260909434165812E-3</v>
      </c>
    </row>
    <row r="114" spans="2:13" ht="29.25" customHeight="1" thickBot="1">
      <c r="B114" s="345"/>
      <c r="C114" s="339"/>
      <c r="D114" s="372"/>
      <c r="E114" s="84" t="s">
        <v>151</v>
      </c>
      <c r="F114" s="232" t="s">
        <v>162</v>
      </c>
      <c r="G114" s="232" t="s">
        <v>785</v>
      </c>
      <c r="H114" s="85">
        <v>4</v>
      </c>
      <c r="I114" s="86">
        <v>21023160</v>
      </c>
      <c r="J114" s="87">
        <v>1557250</v>
      </c>
      <c r="K114" s="73">
        <f t="shared" si="16"/>
        <v>22580410</v>
      </c>
      <c r="L114" s="183">
        <f t="shared" si="15"/>
        <v>5645102.5</v>
      </c>
      <c r="M114" s="189">
        <f t="shared" si="25"/>
        <v>2.1576136792707265E-4</v>
      </c>
    </row>
    <row r="115" spans="2:13" ht="29.25" customHeight="1">
      <c r="B115" s="343">
        <v>23</v>
      </c>
      <c r="C115" s="356" t="s">
        <v>130</v>
      </c>
      <c r="D115" s="370">
        <f>Q27</f>
        <v>30667</v>
      </c>
      <c r="E115" s="88" t="s">
        <v>254</v>
      </c>
      <c r="F115" s="230" t="s">
        <v>255</v>
      </c>
      <c r="G115" s="230" t="s">
        <v>786</v>
      </c>
      <c r="H115" s="138">
        <v>3</v>
      </c>
      <c r="I115" s="139">
        <v>10976360</v>
      </c>
      <c r="J115" s="140">
        <v>26875140</v>
      </c>
      <c r="K115" s="71">
        <f>SUM(I115:J115)</f>
        <v>37851500</v>
      </c>
      <c r="L115" s="181">
        <f t="shared" si="15"/>
        <v>12617166.666666666</v>
      </c>
      <c r="M115" s="188">
        <f>IFERROR(H115/$Q$27,0)</f>
        <v>9.7825023641047378E-5</v>
      </c>
    </row>
    <row r="116" spans="2:13" ht="29.25" customHeight="1">
      <c r="B116" s="344"/>
      <c r="C116" s="337"/>
      <c r="D116" s="371"/>
      <c r="E116" s="80" t="s">
        <v>167</v>
      </c>
      <c r="F116" s="231" t="s">
        <v>178</v>
      </c>
      <c r="G116" s="231" t="s">
        <v>256</v>
      </c>
      <c r="H116" s="81">
        <v>1</v>
      </c>
      <c r="I116" s="82">
        <v>9803080</v>
      </c>
      <c r="J116" s="83">
        <v>652950</v>
      </c>
      <c r="K116" s="72">
        <f t="shared" si="16"/>
        <v>10456030</v>
      </c>
      <c r="L116" s="182">
        <f t="shared" si="15"/>
        <v>10456030</v>
      </c>
      <c r="M116" s="189">
        <f t="shared" ref="M116:M119" si="26">IFERROR(H116/$Q$27,0)</f>
        <v>3.2608341213682462E-5</v>
      </c>
    </row>
    <row r="117" spans="2:13" ht="29.25" customHeight="1">
      <c r="B117" s="344"/>
      <c r="C117" s="337"/>
      <c r="D117" s="371"/>
      <c r="E117" s="80" t="s">
        <v>213</v>
      </c>
      <c r="F117" s="231" t="s">
        <v>214</v>
      </c>
      <c r="G117" s="231" t="s">
        <v>787</v>
      </c>
      <c r="H117" s="81">
        <v>2</v>
      </c>
      <c r="I117" s="82">
        <v>13961740</v>
      </c>
      <c r="J117" s="83">
        <v>359770</v>
      </c>
      <c r="K117" s="72">
        <f t="shared" si="16"/>
        <v>14321510</v>
      </c>
      <c r="L117" s="182">
        <f t="shared" si="15"/>
        <v>7160755</v>
      </c>
      <c r="M117" s="189">
        <f t="shared" si="26"/>
        <v>6.5216682427364923E-5</v>
      </c>
    </row>
    <row r="118" spans="2:13" ht="29.25" customHeight="1">
      <c r="B118" s="344"/>
      <c r="C118" s="337"/>
      <c r="D118" s="371"/>
      <c r="E118" s="80" t="s">
        <v>151</v>
      </c>
      <c r="F118" s="231" t="s">
        <v>162</v>
      </c>
      <c r="G118" s="231" t="s">
        <v>788</v>
      </c>
      <c r="H118" s="81">
        <v>13</v>
      </c>
      <c r="I118" s="82">
        <v>88700760</v>
      </c>
      <c r="J118" s="83">
        <v>2620930</v>
      </c>
      <c r="K118" s="72">
        <f t="shared" si="16"/>
        <v>91321690</v>
      </c>
      <c r="L118" s="182">
        <f t="shared" si="15"/>
        <v>7024745.384615385</v>
      </c>
      <c r="M118" s="189">
        <f t="shared" si="26"/>
        <v>4.2390843577787198E-4</v>
      </c>
    </row>
    <row r="119" spans="2:13" ht="29.25" customHeight="1" thickBot="1">
      <c r="B119" s="345"/>
      <c r="C119" s="339"/>
      <c r="D119" s="372"/>
      <c r="E119" s="84" t="s">
        <v>150</v>
      </c>
      <c r="F119" s="232" t="s">
        <v>171</v>
      </c>
      <c r="G119" s="232" t="s">
        <v>413</v>
      </c>
      <c r="H119" s="85">
        <v>189</v>
      </c>
      <c r="I119" s="86">
        <v>710088470</v>
      </c>
      <c r="J119" s="87">
        <v>496757470</v>
      </c>
      <c r="K119" s="73">
        <f t="shared" si="16"/>
        <v>1206845940</v>
      </c>
      <c r="L119" s="183">
        <f t="shared" si="15"/>
        <v>6385428.2539682537</v>
      </c>
      <c r="M119" s="189">
        <f t="shared" si="26"/>
        <v>6.1629764893859846E-3</v>
      </c>
    </row>
    <row r="120" spans="2:13" ht="36">
      <c r="B120" s="343">
        <v>24</v>
      </c>
      <c r="C120" s="356" t="s">
        <v>131</v>
      </c>
      <c r="D120" s="370">
        <f>Q28</f>
        <v>13125</v>
      </c>
      <c r="E120" s="88" t="s">
        <v>151</v>
      </c>
      <c r="F120" s="230" t="s">
        <v>162</v>
      </c>
      <c r="G120" s="230" t="s">
        <v>789</v>
      </c>
      <c r="H120" s="138">
        <v>4</v>
      </c>
      <c r="I120" s="139">
        <v>27442200</v>
      </c>
      <c r="J120" s="140">
        <v>1161250</v>
      </c>
      <c r="K120" s="71">
        <f>SUM(I120:J120)</f>
        <v>28603450</v>
      </c>
      <c r="L120" s="181">
        <f t="shared" si="15"/>
        <v>7150862.5</v>
      </c>
      <c r="M120" s="188">
        <f>IFERROR(H120/$Q$28,0)</f>
        <v>3.0476190476190474E-4</v>
      </c>
    </row>
    <row r="121" spans="2:13" ht="29.25" customHeight="1">
      <c r="B121" s="344"/>
      <c r="C121" s="337"/>
      <c r="D121" s="371"/>
      <c r="E121" s="80" t="s">
        <v>219</v>
      </c>
      <c r="F121" s="231" t="s">
        <v>220</v>
      </c>
      <c r="G121" s="231" t="s">
        <v>790</v>
      </c>
      <c r="H121" s="81">
        <v>3</v>
      </c>
      <c r="I121" s="82">
        <v>18529080</v>
      </c>
      <c r="J121" s="83">
        <v>136040</v>
      </c>
      <c r="K121" s="72">
        <f t="shared" si="16"/>
        <v>18665120</v>
      </c>
      <c r="L121" s="182">
        <f t="shared" si="15"/>
        <v>6221706.666666667</v>
      </c>
      <c r="M121" s="189">
        <f t="shared" ref="M121:M124" si="27">IFERROR(H121/$Q$28,0)</f>
        <v>2.2857142857142857E-4</v>
      </c>
    </row>
    <row r="122" spans="2:13" ht="29.25" customHeight="1">
      <c r="B122" s="344"/>
      <c r="C122" s="337"/>
      <c r="D122" s="371"/>
      <c r="E122" s="80" t="s">
        <v>150</v>
      </c>
      <c r="F122" s="231" t="s">
        <v>171</v>
      </c>
      <c r="G122" s="231" t="s">
        <v>791</v>
      </c>
      <c r="H122" s="81">
        <v>61</v>
      </c>
      <c r="I122" s="82">
        <v>138104560</v>
      </c>
      <c r="J122" s="83">
        <v>193936940</v>
      </c>
      <c r="K122" s="72">
        <f t="shared" si="16"/>
        <v>332041500</v>
      </c>
      <c r="L122" s="182">
        <f t="shared" si="15"/>
        <v>5443303.2786885248</v>
      </c>
      <c r="M122" s="189">
        <f t="shared" si="27"/>
        <v>4.647619047619048E-3</v>
      </c>
    </row>
    <row r="123" spans="2:13" ht="29.25" customHeight="1">
      <c r="B123" s="344"/>
      <c r="C123" s="337"/>
      <c r="D123" s="371"/>
      <c r="E123" s="80" t="s">
        <v>240</v>
      </c>
      <c r="F123" s="231" t="s">
        <v>241</v>
      </c>
      <c r="G123" s="231" t="s">
        <v>792</v>
      </c>
      <c r="H123" s="81">
        <v>2</v>
      </c>
      <c r="I123" s="82">
        <v>9475330</v>
      </c>
      <c r="J123" s="83">
        <v>1221400</v>
      </c>
      <c r="K123" s="72">
        <f t="shared" si="16"/>
        <v>10696730</v>
      </c>
      <c r="L123" s="182">
        <f t="shared" si="15"/>
        <v>5348365</v>
      </c>
      <c r="M123" s="189">
        <f t="shared" si="27"/>
        <v>1.5238095238095237E-4</v>
      </c>
    </row>
    <row r="124" spans="2:13" ht="29.25" customHeight="1" thickBot="1">
      <c r="B124" s="345"/>
      <c r="C124" s="339"/>
      <c r="D124" s="372"/>
      <c r="E124" s="84" t="s">
        <v>152</v>
      </c>
      <c r="F124" s="232" t="s">
        <v>172</v>
      </c>
      <c r="G124" s="232" t="s">
        <v>771</v>
      </c>
      <c r="H124" s="85">
        <v>3</v>
      </c>
      <c r="I124" s="86">
        <v>14943400</v>
      </c>
      <c r="J124" s="87">
        <v>482050</v>
      </c>
      <c r="K124" s="73">
        <f t="shared" si="16"/>
        <v>15425450</v>
      </c>
      <c r="L124" s="183">
        <f t="shared" si="15"/>
        <v>5141816.666666667</v>
      </c>
      <c r="M124" s="190">
        <f t="shared" si="27"/>
        <v>2.2857142857142857E-4</v>
      </c>
    </row>
    <row r="125" spans="2:13" ht="29.25" customHeight="1">
      <c r="B125" s="343">
        <v>25</v>
      </c>
      <c r="C125" s="356" t="s">
        <v>132</v>
      </c>
      <c r="D125" s="370">
        <f>Q29</f>
        <v>9097</v>
      </c>
      <c r="E125" s="88" t="s">
        <v>150</v>
      </c>
      <c r="F125" s="230" t="s">
        <v>171</v>
      </c>
      <c r="G125" s="230" t="s">
        <v>419</v>
      </c>
      <c r="H125" s="138">
        <v>34</v>
      </c>
      <c r="I125" s="139">
        <v>139949580</v>
      </c>
      <c r="J125" s="140">
        <v>125514140</v>
      </c>
      <c r="K125" s="71">
        <f>SUM(I125:J125)</f>
        <v>265463720</v>
      </c>
      <c r="L125" s="181">
        <f t="shared" si="15"/>
        <v>7807756.4705882352</v>
      </c>
      <c r="M125" s="188">
        <f>IFERROR(H125/$Q$29,0)</f>
        <v>3.7374958777618996E-3</v>
      </c>
    </row>
    <row r="126" spans="2:13" ht="29.25" customHeight="1">
      <c r="B126" s="344"/>
      <c r="C126" s="337"/>
      <c r="D126" s="371"/>
      <c r="E126" s="80" t="s">
        <v>152</v>
      </c>
      <c r="F126" s="231" t="s">
        <v>172</v>
      </c>
      <c r="G126" s="231" t="s">
        <v>793</v>
      </c>
      <c r="H126" s="81">
        <v>4</v>
      </c>
      <c r="I126" s="82">
        <v>21008300</v>
      </c>
      <c r="J126" s="83">
        <v>1672670</v>
      </c>
      <c r="K126" s="72">
        <f t="shared" si="16"/>
        <v>22680970</v>
      </c>
      <c r="L126" s="182">
        <f t="shared" si="15"/>
        <v>5670242.5</v>
      </c>
      <c r="M126" s="189">
        <f t="shared" ref="M126:M129" si="28">IFERROR(H126/$Q$29,0)</f>
        <v>4.3970539738375289E-4</v>
      </c>
    </row>
    <row r="127" spans="2:13" ht="36">
      <c r="B127" s="344"/>
      <c r="C127" s="337"/>
      <c r="D127" s="371"/>
      <c r="E127" s="80" t="s">
        <v>151</v>
      </c>
      <c r="F127" s="231" t="s">
        <v>162</v>
      </c>
      <c r="G127" s="231" t="s">
        <v>758</v>
      </c>
      <c r="H127" s="81">
        <v>7</v>
      </c>
      <c r="I127" s="82">
        <v>38219500</v>
      </c>
      <c r="J127" s="83">
        <v>1379900</v>
      </c>
      <c r="K127" s="72">
        <f t="shared" si="16"/>
        <v>39599400</v>
      </c>
      <c r="L127" s="182">
        <f t="shared" si="15"/>
        <v>5657057.1428571427</v>
      </c>
      <c r="M127" s="189">
        <f t="shared" si="28"/>
        <v>7.6948444542156754E-4</v>
      </c>
    </row>
    <row r="128" spans="2:13" ht="29.25" customHeight="1">
      <c r="B128" s="344"/>
      <c r="C128" s="337"/>
      <c r="D128" s="371"/>
      <c r="E128" s="80" t="s">
        <v>207</v>
      </c>
      <c r="F128" s="231" t="s">
        <v>208</v>
      </c>
      <c r="G128" s="231" t="s">
        <v>209</v>
      </c>
      <c r="H128" s="81">
        <v>2</v>
      </c>
      <c r="I128" s="82">
        <v>10804730</v>
      </c>
      <c r="J128" s="83">
        <v>0</v>
      </c>
      <c r="K128" s="72">
        <f t="shared" si="16"/>
        <v>10804730</v>
      </c>
      <c r="L128" s="182">
        <f t="shared" si="15"/>
        <v>5402365</v>
      </c>
      <c r="M128" s="189">
        <f t="shared" si="28"/>
        <v>2.1985269869187644E-4</v>
      </c>
    </row>
    <row r="129" spans="2:31" ht="29.25" customHeight="1" thickBot="1">
      <c r="B129" s="345"/>
      <c r="C129" s="339"/>
      <c r="D129" s="372"/>
      <c r="E129" s="84" t="s">
        <v>228</v>
      </c>
      <c r="F129" s="232" t="s">
        <v>229</v>
      </c>
      <c r="G129" s="232" t="s">
        <v>794</v>
      </c>
      <c r="H129" s="85">
        <v>6</v>
      </c>
      <c r="I129" s="86">
        <v>27623380</v>
      </c>
      <c r="J129" s="87">
        <v>3506060</v>
      </c>
      <c r="K129" s="73">
        <f t="shared" si="16"/>
        <v>31129440</v>
      </c>
      <c r="L129" s="183">
        <f t="shared" si="15"/>
        <v>5188240</v>
      </c>
      <c r="M129" s="189">
        <f t="shared" si="28"/>
        <v>6.5955809607562931E-4</v>
      </c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2:31" ht="29.25" customHeight="1">
      <c r="B130" s="343">
        <v>26</v>
      </c>
      <c r="C130" s="356" t="s">
        <v>36</v>
      </c>
      <c r="D130" s="370">
        <f>Q30</f>
        <v>125950</v>
      </c>
      <c r="E130" s="88" t="s">
        <v>153</v>
      </c>
      <c r="F130" s="230" t="s">
        <v>177</v>
      </c>
      <c r="G130" s="230" t="s">
        <v>262</v>
      </c>
      <c r="H130" s="138">
        <v>1</v>
      </c>
      <c r="I130" s="139">
        <v>6191710</v>
      </c>
      <c r="J130" s="140">
        <v>0</v>
      </c>
      <c r="K130" s="71">
        <f>SUM(I130:J130)</f>
        <v>6191710</v>
      </c>
      <c r="L130" s="181">
        <f t="shared" si="15"/>
        <v>6191710</v>
      </c>
      <c r="M130" s="188">
        <f>IFERROR(H130/$Q$30,0)</f>
        <v>7.9396585946804291E-6</v>
      </c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2:31" ht="29.25" customHeight="1">
      <c r="B131" s="344"/>
      <c r="C131" s="337"/>
      <c r="D131" s="371"/>
      <c r="E131" s="80" t="s">
        <v>150</v>
      </c>
      <c r="F131" s="231" t="s">
        <v>171</v>
      </c>
      <c r="G131" s="231" t="s">
        <v>419</v>
      </c>
      <c r="H131" s="81">
        <v>662</v>
      </c>
      <c r="I131" s="82">
        <v>2176461830</v>
      </c>
      <c r="J131" s="83">
        <v>1852706350</v>
      </c>
      <c r="K131" s="72">
        <f t="shared" si="16"/>
        <v>4029168180</v>
      </c>
      <c r="L131" s="182">
        <f t="shared" si="15"/>
        <v>6086356.7673716014</v>
      </c>
      <c r="M131" s="189">
        <f t="shared" ref="M131:M134" si="29">IFERROR(H131/$Q$30,0)</f>
        <v>5.2560539896784435E-3</v>
      </c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2:31" ht="29.25" customHeight="1">
      <c r="B132" s="344"/>
      <c r="C132" s="337"/>
      <c r="D132" s="371"/>
      <c r="E132" s="80" t="s">
        <v>168</v>
      </c>
      <c r="F132" s="231" t="s">
        <v>179</v>
      </c>
      <c r="G132" s="231" t="s">
        <v>684</v>
      </c>
      <c r="H132" s="81">
        <v>6</v>
      </c>
      <c r="I132" s="82">
        <v>29989470</v>
      </c>
      <c r="J132" s="83">
        <v>3376750</v>
      </c>
      <c r="K132" s="72">
        <f t="shared" si="16"/>
        <v>33366220</v>
      </c>
      <c r="L132" s="182">
        <f t="shared" si="15"/>
        <v>5561036.666666667</v>
      </c>
      <c r="M132" s="189">
        <f t="shared" si="29"/>
        <v>4.7637951568082575E-5</v>
      </c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2:31" ht="29.25" customHeight="1">
      <c r="B133" s="344"/>
      <c r="C133" s="337"/>
      <c r="D133" s="371"/>
      <c r="E133" s="80" t="s">
        <v>154</v>
      </c>
      <c r="F133" s="231" t="s">
        <v>697</v>
      </c>
      <c r="G133" s="231" t="s">
        <v>249</v>
      </c>
      <c r="H133" s="81">
        <v>2</v>
      </c>
      <c r="I133" s="82">
        <v>10525430</v>
      </c>
      <c r="J133" s="83">
        <v>98960</v>
      </c>
      <c r="K133" s="72">
        <f t="shared" si="16"/>
        <v>10624390</v>
      </c>
      <c r="L133" s="182">
        <f t="shared" ref="L133:L196" si="30">IFERROR(K133/H133,"-")</f>
        <v>5312195</v>
      </c>
      <c r="M133" s="189">
        <f t="shared" si="29"/>
        <v>1.5879317189360858E-5</v>
      </c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2:31" ht="29.25" customHeight="1" thickBot="1">
      <c r="B134" s="345"/>
      <c r="C134" s="339"/>
      <c r="D134" s="372"/>
      <c r="E134" s="84" t="s">
        <v>151</v>
      </c>
      <c r="F134" s="232" t="s">
        <v>162</v>
      </c>
      <c r="G134" s="232" t="s">
        <v>414</v>
      </c>
      <c r="H134" s="85">
        <v>57</v>
      </c>
      <c r="I134" s="86">
        <v>284470150</v>
      </c>
      <c r="J134" s="87">
        <v>12703260</v>
      </c>
      <c r="K134" s="73">
        <f t="shared" si="16"/>
        <v>297173410</v>
      </c>
      <c r="L134" s="183">
        <f t="shared" si="30"/>
        <v>5213568.5964912279</v>
      </c>
      <c r="M134" s="190">
        <f t="shared" si="29"/>
        <v>4.5256053989678441E-4</v>
      </c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2:31" ht="29.25" customHeight="1">
      <c r="B135" s="343">
        <v>27</v>
      </c>
      <c r="C135" s="356" t="s">
        <v>37</v>
      </c>
      <c r="D135" s="370">
        <f>Q31</f>
        <v>21854</v>
      </c>
      <c r="E135" s="88" t="s">
        <v>169</v>
      </c>
      <c r="F135" s="230" t="s">
        <v>180</v>
      </c>
      <c r="G135" s="230" t="s">
        <v>795</v>
      </c>
      <c r="H135" s="138">
        <v>5</v>
      </c>
      <c r="I135" s="139">
        <v>32141240</v>
      </c>
      <c r="J135" s="140">
        <v>435070</v>
      </c>
      <c r="K135" s="71">
        <f>SUM(I135:J135)</f>
        <v>32576310</v>
      </c>
      <c r="L135" s="181">
        <f t="shared" si="30"/>
        <v>6515262</v>
      </c>
      <c r="M135" s="188">
        <f>IFERROR(H135/$Q$31,0)</f>
        <v>2.2879106799670541E-4</v>
      </c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2:31" ht="29.25" customHeight="1">
      <c r="B136" s="344"/>
      <c r="C136" s="337"/>
      <c r="D136" s="371"/>
      <c r="E136" s="80" t="s">
        <v>150</v>
      </c>
      <c r="F136" s="231" t="s">
        <v>171</v>
      </c>
      <c r="G136" s="231" t="s">
        <v>413</v>
      </c>
      <c r="H136" s="81">
        <v>114</v>
      </c>
      <c r="I136" s="82">
        <v>438884380</v>
      </c>
      <c r="J136" s="83">
        <v>277377170</v>
      </c>
      <c r="K136" s="72">
        <f t="shared" ref="K136:K199" si="31">SUM(I136:J136)</f>
        <v>716261550</v>
      </c>
      <c r="L136" s="182">
        <f t="shared" si="30"/>
        <v>6282996.0526315793</v>
      </c>
      <c r="M136" s="189">
        <f t="shared" ref="M136:M139" si="32">IFERROR(H136/$Q$31,0)</f>
        <v>5.2164363503248833E-3</v>
      </c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2:31" ht="29.25" customHeight="1">
      <c r="B137" s="344"/>
      <c r="C137" s="337"/>
      <c r="D137" s="371"/>
      <c r="E137" s="80" t="s">
        <v>151</v>
      </c>
      <c r="F137" s="231" t="s">
        <v>162</v>
      </c>
      <c r="G137" s="231" t="s">
        <v>478</v>
      </c>
      <c r="H137" s="81">
        <v>8</v>
      </c>
      <c r="I137" s="82">
        <v>48122890</v>
      </c>
      <c r="J137" s="83">
        <v>474310</v>
      </c>
      <c r="K137" s="72">
        <f t="shared" si="31"/>
        <v>48597200</v>
      </c>
      <c r="L137" s="182">
        <f t="shared" si="30"/>
        <v>6074650</v>
      </c>
      <c r="M137" s="189">
        <f t="shared" si="32"/>
        <v>3.6606570879472864E-4</v>
      </c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2:31" ht="29.25" customHeight="1">
      <c r="B138" s="344"/>
      <c r="C138" s="337"/>
      <c r="D138" s="371"/>
      <c r="E138" s="80" t="s">
        <v>257</v>
      </c>
      <c r="F138" s="231" t="s">
        <v>258</v>
      </c>
      <c r="G138" s="231" t="s">
        <v>796</v>
      </c>
      <c r="H138" s="81">
        <v>15</v>
      </c>
      <c r="I138" s="82">
        <v>41988310</v>
      </c>
      <c r="J138" s="83">
        <v>47100780</v>
      </c>
      <c r="K138" s="72">
        <f t="shared" si="31"/>
        <v>89089090</v>
      </c>
      <c r="L138" s="182">
        <f t="shared" si="30"/>
        <v>5939272.666666667</v>
      </c>
      <c r="M138" s="189">
        <f t="shared" si="32"/>
        <v>6.8637320399011624E-4</v>
      </c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2:31" ht="29.25" customHeight="1" thickBot="1">
      <c r="B139" s="345"/>
      <c r="C139" s="339"/>
      <c r="D139" s="372"/>
      <c r="E139" s="84" t="s">
        <v>152</v>
      </c>
      <c r="F139" s="232" t="s">
        <v>172</v>
      </c>
      <c r="G139" s="232" t="s">
        <v>797</v>
      </c>
      <c r="H139" s="85">
        <v>4</v>
      </c>
      <c r="I139" s="86">
        <v>22931920</v>
      </c>
      <c r="J139" s="87">
        <v>0</v>
      </c>
      <c r="K139" s="73">
        <f t="shared" si="31"/>
        <v>22931920</v>
      </c>
      <c r="L139" s="183">
        <f t="shared" si="30"/>
        <v>5732980</v>
      </c>
      <c r="M139" s="189">
        <f t="shared" si="32"/>
        <v>1.8303285439736432E-4</v>
      </c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2:31" ht="29.25" customHeight="1">
      <c r="B140" s="343">
        <v>28</v>
      </c>
      <c r="C140" s="356" t="s">
        <v>38</v>
      </c>
      <c r="D140" s="370">
        <f>Q32</f>
        <v>17300</v>
      </c>
      <c r="E140" s="88" t="s">
        <v>168</v>
      </c>
      <c r="F140" s="230" t="s">
        <v>179</v>
      </c>
      <c r="G140" s="230" t="s">
        <v>225</v>
      </c>
      <c r="H140" s="138">
        <v>1</v>
      </c>
      <c r="I140" s="139">
        <v>11710520</v>
      </c>
      <c r="J140" s="140">
        <v>0</v>
      </c>
      <c r="K140" s="71">
        <f>SUM(I140:J140)</f>
        <v>11710520</v>
      </c>
      <c r="L140" s="181">
        <f t="shared" si="30"/>
        <v>11710520</v>
      </c>
      <c r="M140" s="188">
        <f>IFERROR(H140/$Q$32,0)</f>
        <v>5.7803468208092484E-5</v>
      </c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2:31" ht="29.25" customHeight="1">
      <c r="B141" s="344"/>
      <c r="C141" s="337"/>
      <c r="D141" s="371"/>
      <c r="E141" s="80" t="s">
        <v>150</v>
      </c>
      <c r="F141" s="231" t="s">
        <v>171</v>
      </c>
      <c r="G141" s="231" t="s">
        <v>419</v>
      </c>
      <c r="H141" s="81">
        <v>102</v>
      </c>
      <c r="I141" s="82">
        <v>413261760</v>
      </c>
      <c r="J141" s="83">
        <v>270172170</v>
      </c>
      <c r="K141" s="72">
        <f t="shared" si="31"/>
        <v>683433930</v>
      </c>
      <c r="L141" s="182">
        <f t="shared" si="30"/>
        <v>6700332.6470588231</v>
      </c>
      <c r="M141" s="189">
        <f t="shared" ref="M141:M144" si="33">IFERROR(H141/$Q$32,0)</f>
        <v>5.8959537572254332E-3</v>
      </c>
    </row>
    <row r="142" spans="2:31" ht="29.25" customHeight="1">
      <c r="B142" s="344"/>
      <c r="C142" s="337"/>
      <c r="D142" s="371"/>
      <c r="E142" s="80" t="s">
        <v>219</v>
      </c>
      <c r="F142" s="231" t="s">
        <v>220</v>
      </c>
      <c r="G142" s="231" t="s">
        <v>798</v>
      </c>
      <c r="H142" s="81">
        <v>4</v>
      </c>
      <c r="I142" s="82">
        <v>20117490</v>
      </c>
      <c r="J142" s="83">
        <v>132600</v>
      </c>
      <c r="K142" s="72">
        <f t="shared" si="31"/>
        <v>20250090</v>
      </c>
      <c r="L142" s="182">
        <f t="shared" si="30"/>
        <v>5062522.5</v>
      </c>
      <c r="M142" s="189">
        <f t="shared" si="33"/>
        <v>2.3121387283236994E-4</v>
      </c>
    </row>
    <row r="143" spans="2:31" ht="29.25" customHeight="1">
      <c r="B143" s="344"/>
      <c r="C143" s="337"/>
      <c r="D143" s="371"/>
      <c r="E143" s="80" t="s">
        <v>259</v>
      </c>
      <c r="F143" s="231" t="s">
        <v>998</v>
      </c>
      <c r="G143" s="231" t="s">
        <v>799</v>
      </c>
      <c r="H143" s="81">
        <v>70</v>
      </c>
      <c r="I143" s="82">
        <v>148161010</v>
      </c>
      <c r="J143" s="83">
        <v>192207880</v>
      </c>
      <c r="K143" s="72">
        <f t="shared" si="31"/>
        <v>340368890</v>
      </c>
      <c r="L143" s="182">
        <f t="shared" si="30"/>
        <v>4862412.7142857146</v>
      </c>
      <c r="M143" s="189">
        <f t="shared" si="33"/>
        <v>4.0462427745664737E-3</v>
      </c>
    </row>
    <row r="144" spans="2:31" ht="29.25" customHeight="1" thickBot="1">
      <c r="B144" s="345"/>
      <c r="C144" s="339"/>
      <c r="D144" s="372"/>
      <c r="E144" s="84" t="s">
        <v>260</v>
      </c>
      <c r="F144" s="232" t="s">
        <v>261</v>
      </c>
      <c r="G144" s="232" t="s">
        <v>800</v>
      </c>
      <c r="H144" s="85">
        <v>39</v>
      </c>
      <c r="I144" s="86">
        <v>171963600</v>
      </c>
      <c r="J144" s="87">
        <v>15319620</v>
      </c>
      <c r="K144" s="73">
        <f t="shared" si="31"/>
        <v>187283220</v>
      </c>
      <c r="L144" s="183">
        <f t="shared" si="30"/>
        <v>4802133.846153846</v>
      </c>
      <c r="M144" s="189">
        <f t="shared" si="33"/>
        <v>2.2543352601156071E-3</v>
      </c>
    </row>
    <row r="145" spans="2:13" ht="29.25" customHeight="1">
      <c r="B145" s="343">
        <v>29</v>
      </c>
      <c r="C145" s="356" t="s">
        <v>39</v>
      </c>
      <c r="D145" s="370">
        <f>Q33</f>
        <v>14861</v>
      </c>
      <c r="E145" s="88" t="s">
        <v>150</v>
      </c>
      <c r="F145" s="230" t="s">
        <v>171</v>
      </c>
      <c r="G145" s="230" t="s">
        <v>419</v>
      </c>
      <c r="H145" s="138">
        <v>83</v>
      </c>
      <c r="I145" s="139">
        <v>242590050</v>
      </c>
      <c r="J145" s="140">
        <v>281086780</v>
      </c>
      <c r="K145" s="71">
        <f>SUM(I145:J145)</f>
        <v>523676830</v>
      </c>
      <c r="L145" s="181">
        <f t="shared" si="30"/>
        <v>6309359.3975903615</v>
      </c>
      <c r="M145" s="188">
        <f>IFERROR(H145/$Q$33,0)</f>
        <v>5.5850884866428911E-3</v>
      </c>
    </row>
    <row r="146" spans="2:13" ht="29.25" customHeight="1">
      <c r="B146" s="344"/>
      <c r="C146" s="337"/>
      <c r="D146" s="371"/>
      <c r="E146" s="80" t="s">
        <v>169</v>
      </c>
      <c r="F146" s="231" t="s">
        <v>180</v>
      </c>
      <c r="G146" s="231" t="s">
        <v>801</v>
      </c>
      <c r="H146" s="81">
        <v>10</v>
      </c>
      <c r="I146" s="82">
        <v>52863210</v>
      </c>
      <c r="J146" s="83">
        <v>6022760</v>
      </c>
      <c r="K146" s="72">
        <f t="shared" si="31"/>
        <v>58885970</v>
      </c>
      <c r="L146" s="182">
        <f t="shared" si="30"/>
        <v>5888597</v>
      </c>
      <c r="M146" s="189">
        <f t="shared" ref="M146:M149" si="34">IFERROR(H146/$Q$33,0)</f>
        <v>6.7290222730637236E-4</v>
      </c>
    </row>
    <row r="147" spans="2:13" ht="36">
      <c r="B147" s="344"/>
      <c r="C147" s="337"/>
      <c r="D147" s="371"/>
      <c r="E147" s="80" t="s">
        <v>151</v>
      </c>
      <c r="F147" s="231" t="s">
        <v>162</v>
      </c>
      <c r="G147" s="231" t="s">
        <v>802</v>
      </c>
      <c r="H147" s="81">
        <v>8</v>
      </c>
      <c r="I147" s="82">
        <v>45392690</v>
      </c>
      <c r="J147" s="83">
        <v>1349660</v>
      </c>
      <c r="K147" s="72">
        <f t="shared" si="31"/>
        <v>46742350</v>
      </c>
      <c r="L147" s="182">
        <f t="shared" si="30"/>
        <v>5842793.75</v>
      </c>
      <c r="M147" s="189">
        <f t="shared" si="34"/>
        <v>5.3832178184509791E-4</v>
      </c>
    </row>
    <row r="148" spans="2:13" ht="29.25" customHeight="1">
      <c r="B148" s="344"/>
      <c r="C148" s="337"/>
      <c r="D148" s="371"/>
      <c r="E148" s="80" t="s">
        <v>221</v>
      </c>
      <c r="F148" s="231" t="s">
        <v>222</v>
      </c>
      <c r="G148" s="231" t="s">
        <v>803</v>
      </c>
      <c r="H148" s="81">
        <v>7</v>
      </c>
      <c r="I148" s="82">
        <v>36349630</v>
      </c>
      <c r="J148" s="83">
        <v>934800</v>
      </c>
      <c r="K148" s="72">
        <f t="shared" si="31"/>
        <v>37284430</v>
      </c>
      <c r="L148" s="182">
        <f t="shared" si="30"/>
        <v>5326347.1428571427</v>
      </c>
      <c r="M148" s="189">
        <f t="shared" si="34"/>
        <v>4.7103155911446069E-4</v>
      </c>
    </row>
    <row r="149" spans="2:13" ht="29.25" customHeight="1" thickBot="1">
      <c r="B149" s="345"/>
      <c r="C149" s="339"/>
      <c r="D149" s="372"/>
      <c r="E149" s="84" t="s">
        <v>163</v>
      </c>
      <c r="F149" s="232" t="s">
        <v>173</v>
      </c>
      <c r="G149" s="232" t="s">
        <v>455</v>
      </c>
      <c r="H149" s="85">
        <v>3</v>
      </c>
      <c r="I149" s="86">
        <v>6652140</v>
      </c>
      <c r="J149" s="87">
        <v>8976210</v>
      </c>
      <c r="K149" s="73">
        <f t="shared" si="31"/>
        <v>15628350</v>
      </c>
      <c r="L149" s="183">
        <f t="shared" si="30"/>
        <v>5209450</v>
      </c>
      <c r="M149" s="189">
        <f t="shared" si="34"/>
        <v>2.018706681919117E-4</v>
      </c>
    </row>
    <row r="150" spans="2:13" ht="29.25" customHeight="1">
      <c r="B150" s="343">
        <v>30</v>
      </c>
      <c r="C150" s="356" t="s">
        <v>40</v>
      </c>
      <c r="D150" s="370">
        <f>Q34</f>
        <v>20112</v>
      </c>
      <c r="E150" s="88" t="s">
        <v>153</v>
      </c>
      <c r="F150" s="230" t="s">
        <v>177</v>
      </c>
      <c r="G150" s="230" t="s">
        <v>155</v>
      </c>
      <c r="H150" s="138">
        <v>1</v>
      </c>
      <c r="I150" s="139">
        <v>6463960</v>
      </c>
      <c r="J150" s="140">
        <v>0</v>
      </c>
      <c r="K150" s="71">
        <f>SUM(I150:J150)</f>
        <v>6463960</v>
      </c>
      <c r="L150" s="181">
        <f t="shared" si="30"/>
        <v>6463960</v>
      </c>
      <c r="M150" s="188">
        <f>IFERROR(H150/$Q$34,0)</f>
        <v>4.972155926809865E-5</v>
      </c>
    </row>
    <row r="151" spans="2:13" ht="29.25" customHeight="1">
      <c r="B151" s="344"/>
      <c r="C151" s="337"/>
      <c r="D151" s="371"/>
      <c r="E151" s="80" t="s">
        <v>150</v>
      </c>
      <c r="F151" s="231" t="s">
        <v>171</v>
      </c>
      <c r="G151" s="231" t="s">
        <v>413</v>
      </c>
      <c r="H151" s="81">
        <v>91</v>
      </c>
      <c r="I151" s="82">
        <v>290673630</v>
      </c>
      <c r="J151" s="83">
        <v>277794580</v>
      </c>
      <c r="K151" s="72">
        <f t="shared" si="31"/>
        <v>568468210</v>
      </c>
      <c r="L151" s="182">
        <f t="shared" si="30"/>
        <v>6246903.4065934066</v>
      </c>
      <c r="M151" s="189">
        <f t="shared" ref="M151:M154" si="35">IFERROR(H151/$Q$34,0)</f>
        <v>4.5246618933969772E-3</v>
      </c>
    </row>
    <row r="152" spans="2:13" ht="29.25" customHeight="1">
      <c r="B152" s="344"/>
      <c r="C152" s="337"/>
      <c r="D152" s="371"/>
      <c r="E152" s="80" t="s">
        <v>223</v>
      </c>
      <c r="F152" s="231" t="s">
        <v>224</v>
      </c>
      <c r="G152" s="231" t="s">
        <v>804</v>
      </c>
      <c r="H152" s="81">
        <v>36</v>
      </c>
      <c r="I152" s="82">
        <v>185693400</v>
      </c>
      <c r="J152" s="83">
        <v>17052200</v>
      </c>
      <c r="K152" s="72">
        <f t="shared" si="31"/>
        <v>202745600</v>
      </c>
      <c r="L152" s="182">
        <f t="shared" si="30"/>
        <v>5631822.222222222</v>
      </c>
      <c r="M152" s="189">
        <f t="shared" si="35"/>
        <v>1.7899761336515514E-3</v>
      </c>
    </row>
    <row r="153" spans="2:13" ht="29.25" customHeight="1">
      <c r="B153" s="344"/>
      <c r="C153" s="337"/>
      <c r="D153" s="371"/>
      <c r="E153" s="80" t="s">
        <v>169</v>
      </c>
      <c r="F153" s="231" t="s">
        <v>180</v>
      </c>
      <c r="G153" s="231" t="s">
        <v>805</v>
      </c>
      <c r="H153" s="81">
        <v>12</v>
      </c>
      <c r="I153" s="82">
        <v>61286310</v>
      </c>
      <c r="J153" s="83">
        <v>2560050</v>
      </c>
      <c r="K153" s="72">
        <f t="shared" si="31"/>
        <v>63846360</v>
      </c>
      <c r="L153" s="182">
        <f t="shared" si="30"/>
        <v>5320530</v>
      </c>
      <c r="M153" s="189">
        <f t="shared" si="35"/>
        <v>5.966587112171838E-4</v>
      </c>
    </row>
    <row r="154" spans="2:13" ht="29.25" customHeight="1" thickBot="1">
      <c r="B154" s="345"/>
      <c r="C154" s="339"/>
      <c r="D154" s="372"/>
      <c r="E154" s="84" t="s">
        <v>189</v>
      </c>
      <c r="F154" s="232" t="s">
        <v>190</v>
      </c>
      <c r="G154" s="232" t="s">
        <v>806</v>
      </c>
      <c r="H154" s="85">
        <v>28</v>
      </c>
      <c r="I154" s="86">
        <v>144823600</v>
      </c>
      <c r="J154" s="87">
        <v>1651330</v>
      </c>
      <c r="K154" s="73">
        <f t="shared" si="31"/>
        <v>146474930</v>
      </c>
      <c r="L154" s="183">
        <f t="shared" si="30"/>
        <v>5231247.5</v>
      </c>
      <c r="M154" s="190">
        <f t="shared" si="35"/>
        <v>1.3922036595067622E-3</v>
      </c>
    </row>
    <row r="155" spans="2:13" ht="29.25" customHeight="1">
      <c r="B155" s="343">
        <v>31</v>
      </c>
      <c r="C155" s="356" t="s">
        <v>41</v>
      </c>
      <c r="D155" s="370">
        <f>Q35</f>
        <v>25718</v>
      </c>
      <c r="E155" s="88" t="s">
        <v>150</v>
      </c>
      <c r="F155" s="230" t="s">
        <v>171</v>
      </c>
      <c r="G155" s="230" t="s">
        <v>413</v>
      </c>
      <c r="H155" s="138">
        <v>127</v>
      </c>
      <c r="I155" s="139">
        <v>414747510</v>
      </c>
      <c r="J155" s="140">
        <v>412689380</v>
      </c>
      <c r="K155" s="71">
        <f>SUM(I155:J155)</f>
        <v>827436890</v>
      </c>
      <c r="L155" s="181">
        <f t="shared" si="30"/>
        <v>6515251.1023622043</v>
      </c>
      <c r="M155" s="188">
        <f>IFERROR(H155/$Q$35,0)</f>
        <v>4.9381755968582316E-3</v>
      </c>
    </row>
    <row r="156" spans="2:13" ht="29.25" customHeight="1">
      <c r="B156" s="344"/>
      <c r="C156" s="337"/>
      <c r="D156" s="371"/>
      <c r="E156" s="80" t="s">
        <v>168</v>
      </c>
      <c r="F156" s="231" t="s">
        <v>179</v>
      </c>
      <c r="G156" s="231" t="s">
        <v>225</v>
      </c>
      <c r="H156" s="81">
        <v>5</v>
      </c>
      <c r="I156" s="82">
        <v>26843730</v>
      </c>
      <c r="J156" s="83">
        <v>5160010</v>
      </c>
      <c r="K156" s="72">
        <f t="shared" si="31"/>
        <v>32003740</v>
      </c>
      <c r="L156" s="182">
        <f t="shared" si="30"/>
        <v>6400748</v>
      </c>
      <c r="M156" s="189">
        <f t="shared" ref="M156:M159" si="36">IFERROR(H156/$Q$35,0)</f>
        <v>1.9441636208103274E-4</v>
      </c>
    </row>
    <row r="157" spans="2:13" ht="29.25" customHeight="1">
      <c r="B157" s="344"/>
      <c r="C157" s="337"/>
      <c r="D157" s="371"/>
      <c r="E157" s="80" t="s">
        <v>153</v>
      </c>
      <c r="F157" s="231" t="s">
        <v>177</v>
      </c>
      <c r="G157" s="231" t="s">
        <v>262</v>
      </c>
      <c r="H157" s="81">
        <v>1</v>
      </c>
      <c r="I157" s="82">
        <v>5818520</v>
      </c>
      <c r="J157" s="83">
        <v>0</v>
      </c>
      <c r="K157" s="72">
        <f t="shared" si="31"/>
        <v>5818520</v>
      </c>
      <c r="L157" s="182">
        <f t="shared" si="30"/>
        <v>5818520</v>
      </c>
      <c r="M157" s="189">
        <f t="shared" si="36"/>
        <v>3.888327241620655E-5</v>
      </c>
    </row>
    <row r="158" spans="2:13" ht="36">
      <c r="B158" s="344"/>
      <c r="C158" s="337"/>
      <c r="D158" s="371"/>
      <c r="E158" s="80" t="s">
        <v>151</v>
      </c>
      <c r="F158" s="231" t="s">
        <v>162</v>
      </c>
      <c r="G158" s="231" t="s">
        <v>485</v>
      </c>
      <c r="H158" s="81">
        <v>11</v>
      </c>
      <c r="I158" s="82">
        <v>57886910</v>
      </c>
      <c r="J158" s="83">
        <v>3480340</v>
      </c>
      <c r="K158" s="72">
        <f t="shared" si="31"/>
        <v>61367250</v>
      </c>
      <c r="L158" s="182">
        <f t="shared" si="30"/>
        <v>5578840.9090909092</v>
      </c>
      <c r="M158" s="189">
        <f t="shared" si="36"/>
        <v>4.2771599657827201E-4</v>
      </c>
    </row>
    <row r="159" spans="2:13" ht="29.25" customHeight="1" thickBot="1">
      <c r="B159" s="345"/>
      <c r="C159" s="339"/>
      <c r="D159" s="372"/>
      <c r="E159" s="84" t="s">
        <v>169</v>
      </c>
      <c r="F159" s="232" t="s">
        <v>180</v>
      </c>
      <c r="G159" s="232" t="s">
        <v>807</v>
      </c>
      <c r="H159" s="85">
        <v>6</v>
      </c>
      <c r="I159" s="86">
        <v>27049970</v>
      </c>
      <c r="J159" s="87">
        <v>584200</v>
      </c>
      <c r="K159" s="73">
        <f t="shared" si="31"/>
        <v>27634170</v>
      </c>
      <c r="L159" s="183">
        <f t="shared" si="30"/>
        <v>4605695</v>
      </c>
      <c r="M159" s="189">
        <f t="shared" si="36"/>
        <v>2.332996344972393E-4</v>
      </c>
    </row>
    <row r="160" spans="2:13" ht="29.25" customHeight="1">
      <c r="B160" s="343">
        <v>32</v>
      </c>
      <c r="C160" s="356" t="s">
        <v>42</v>
      </c>
      <c r="D160" s="370">
        <f>Q36</f>
        <v>22357</v>
      </c>
      <c r="E160" s="88" t="s">
        <v>150</v>
      </c>
      <c r="F160" s="230" t="s">
        <v>171</v>
      </c>
      <c r="G160" s="230" t="s">
        <v>419</v>
      </c>
      <c r="H160" s="138">
        <v>117</v>
      </c>
      <c r="I160" s="139">
        <v>390228680</v>
      </c>
      <c r="J160" s="140">
        <v>345509750</v>
      </c>
      <c r="K160" s="71">
        <f>SUM(I160:J160)</f>
        <v>735738430</v>
      </c>
      <c r="L160" s="181">
        <f t="shared" si="30"/>
        <v>6288362.64957265</v>
      </c>
      <c r="M160" s="188">
        <f>IFERROR(H160/$Q$36,0)</f>
        <v>5.2332602764234917E-3</v>
      </c>
    </row>
    <row r="161" spans="2:13" ht="29.25" customHeight="1">
      <c r="B161" s="344"/>
      <c r="C161" s="337"/>
      <c r="D161" s="371"/>
      <c r="E161" s="80" t="s">
        <v>263</v>
      </c>
      <c r="F161" s="231" t="s">
        <v>264</v>
      </c>
      <c r="G161" s="231" t="s">
        <v>265</v>
      </c>
      <c r="H161" s="81">
        <v>1</v>
      </c>
      <c r="I161" s="82">
        <v>6182110</v>
      </c>
      <c r="J161" s="83">
        <v>14710</v>
      </c>
      <c r="K161" s="72">
        <f t="shared" si="31"/>
        <v>6196820</v>
      </c>
      <c r="L161" s="182">
        <f t="shared" si="30"/>
        <v>6196820</v>
      </c>
      <c r="M161" s="189">
        <f t="shared" ref="M161:M164" si="37">IFERROR(H161/$Q$36,0)</f>
        <v>4.4728720311311895E-5</v>
      </c>
    </row>
    <row r="162" spans="2:13" ht="29.25" customHeight="1">
      <c r="B162" s="344"/>
      <c r="C162" s="337"/>
      <c r="D162" s="371"/>
      <c r="E162" s="80" t="s">
        <v>152</v>
      </c>
      <c r="F162" s="231" t="s">
        <v>172</v>
      </c>
      <c r="G162" s="231" t="s">
        <v>239</v>
      </c>
      <c r="H162" s="81">
        <v>3</v>
      </c>
      <c r="I162" s="82">
        <v>18379790</v>
      </c>
      <c r="J162" s="83">
        <v>66690</v>
      </c>
      <c r="K162" s="72">
        <f t="shared" si="31"/>
        <v>18446480</v>
      </c>
      <c r="L162" s="182">
        <f t="shared" si="30"/>
        <v>6148826.666666667</v>
      </c>
      <c r="M162" s="189">
        <f t="shared" si="37"/>
        <v>1.3418616093393567E-4</v>
      </c>
    </row>
    <row r="163" spans="2:13" ht="29.25" customHeight="1">
      <c r="B163" s="344"/>
      <c r="C163" s="337"/>
      <c r="D163" s="371"/>
      <c r="E163" s="80" t="s">
        <v>151</v>
      </c>
      <c r="F163" s="231" t="s">
        <v>162</v>
      </c>
      <c r="G163" s="231" t="s">
        <v>808</v>
      </c>
      <c r="H163" s="81">
        <v>8</v>
      </c>
      <c r="I163" s="82">
        <v>45880790</v>
      </c>
      <c r="J163" s="83">
        <v>1822600</v>
      </c>
      <c r="K163" s="72">
        <f t="shared" si="31"/>
        <v>47703390</v>
      </c>
      <c r="L163" s="182">
        <f t="shared" si="30"/>
        <v>5962923.75</v>
      </c>
      <c r="M163" s="189">
        <f t="shared" si="37"/>
        <v>3.5782976249049516E-4</v>
      </c>
    </row>
    <row r="164" spans="2:13" ht="24.75" thickBot="1">
      <c r="B164" s="345"/>
      <c r="C164" s="339"/>
      <c r="D164" s="372"/>
      <c r="E164" s="84" t="s">
        <v>163</v>
      </c>
      <c r="F164" s="232" t="s">
        <v>173</v>
      </c>
      <c r="G164" s="232" t="s">
        <v>809</v>
      </c>
      <c r="H164" s="85">
        <v>6</v>
      </c>
      <c r="I164" s="86">
        <v>22278500</v>
      </c>
      <c r="J164" s="87">
        <v>10597140</v>
      </c>
      <c r="K164" s="73">
        <f t="shared" si="31"/>
        <v>32875640</v>
      </c>
      <c r="L164" s="183">
        <f t="shared" si="30"/>
        <v>5479273.333333333</v>
      </c>
      <c r="M164" s="189">
        <f t="shared" si="37"/>
        <v>2.6837232186787134E-4</v>
      </c>
    </row>
    <row r="165" spans="2:13" ht="29.25" customHeight="1">
      <c r="B165" s="343">
        <v>33</v>
      </c>
      <c r="C165" s="356" t="s">
        <v>43</v>
      </c>
      <c r="D165" s="370">
        <f>Q37</f>
        <v>6212</v>
      </c>
      <c r="E165" s="88" t="s">
        <v>150</v>
      </c>
      <c r="F165" s="230" t="s">
        <v>171</v>
      </c>
      <c r="G165" s="230" t="s">
        <v>419</v>
      </c>
      <c r="H165" s="138">
        <v>36</v>
      </c>
      <c r="I165" s="139">
        <v>95416430</v>
      </c>
      <c r="J165" s="140">
        <v>149640110</v>
      </c>
      <c r="K165" s="71">
        <f>SUM(I165:J165)</f>
        <v>245056540</v>
      </c>
      <c r="L165" s="181">
        <f t="shared" si="30"/>
        <v>6807126.111111111</v>
      </c>
      <c r="M165" s="188">
        <f>IFERROR(H165/$Q$37,0)</f>
        <v>5.7952350289761749E-3</v>
      </c>
    </row>
    <row r="166" spans="2:13" ht="36">
      <c r="B166" s="344"/>
      <c r="C166" s="337"/>
      <c r="D166" s="371"/>
      <c r="E166" s="80" t="s">
        <v>166</v>
      </c>
      <c r="F166" s="231" t="s">
        <v>176</v>
      </c>
      <c r="G166" s="231" t="s">
        <v>810</v>
      </c>
      <c r="H166" s="81">
        <v>7</v>
      </c>
      <c r="I166" s="82">
        <v>26670420</v>
      </c>
      <c r="J166" s="83">
        <v>19329850</v>
      </c>
      <c r="K166" s="72">
        <f t="shared" si="31"/>
        <v>46000270</v>
      </c>
      <c r="L166" s="182">
        <f t="shared" si="30"/>
        <v>6571467.1428571427</v>
      </c>
      <c r="M166" s="189">
        <f t="shared" ref="M166:M169" si="38">IFERROR(H166/$Q$37,0)</f>
        <v>1.1268512556342563E-3</v>
      </c>
    </row>
    <row r="167" spans="2:13" ht="29.25" customHeight="1">
      <c r="B167" s="344"/>
      <c r="C167" s="337"/>
      <c r="D167" s="371"/>
      <c r="E167" s="80" t="s">
        <v>250</v>
      </c>
      <c r="F167" s="231" t="s">
        <v>251</v>
      </c>
      <c r="G167" s="231" t="s">
        <v>266</v>
      </c>
      <c r="H167" s="81">
        <v>5</v>
      </c>
      <c r="I167" s="82">
        <v>2452790</v>
      </c>
      <c r="J167" s="83">
        <v>28827260</v>
      </c>
      <c r="K167" s="72">
        <f t="shared" si="31"/>
        <v>31280050</v>
      </c>
      <c r="L167" s="182">
        <f t="shared" si="30"/>
        <v>6256010</v>
      </c>
      <c r="M167" s="189">
        <f t="shared" si="38"/>
        <v>8.0489375402446872E-4</v>
      </c>
    </row>
    <row r="168" spans="2:13" ht="29.25" customHeight="1">
      <c r="B168" s="344"/>
      <c r="C168" s="337"/>
      <c r="D168" s="371"/>
      <c r="E168" s="80" t="s">
        <v>267</v>
      </c>
      <c r="F168" s="231" t="s">
        <v>268</v>
      </c>
      <c r="G168" s="231" t="s">
        <v>269</v>
      </c>
      <c r="H168" s="81">
        <v>1</v>
      </c>
      <c r="I168" s="82">
        <v>5883040</v>
      </c>
      <c r="J168" s="83">
        <v>143380</v>
      </c>
      <c r="K168" s="72">
        <f t="shared" si="31"/>
        <v>6026420</v>
      </c>
      <c r="L168" s="182">
        <f t="shared" si="30"/>
        <v>6026420</v>
      </c>
      <c r="M168" s="189">
        <f t="shared" si="38"/>
        <v>1.6097875080489375E-4</v>
      </c>
    </row>
    <row r="169" spans="2:13" ht="29.25" customHeight="1" thickBot="1">
      <c r="B169" s="345"/>
      <c r="C169" s="339"/>
      <c r="D169" s="372"/>
      <c r="E169" s="84" t="s">
        <v>151</v>
      </c>
      <c r="F169" s="232" t="s">
        <v>162</v>
      </c>
      <c r="G169" s="232" t="s">
        <v>238</v>
      </c>
      <c r="H169" s="85">
        <v>1</v>
      </c>
      <c r="I169" s="86">
        <v>5801240</v>
      </c>
      <c r="J169" s="87">
        <v>0</v>
      </c>
      <c r="K169" s="73">
        <f t="shared" si="31"/>
        <v>5801240</v>
      </c>
      <c r="L169" s="183">
        <f t="shared" si="30"/>
        <v>5801240</v>
      </c>
      <c r="M169" s="190">
        <f t="shared" si="38"/>
        <v>1.6097875080489375E-4</v>
      </c>
    </row>
    <row r="170" spans="2:13" ht="29.25" customHeight="1">
      <c r="B170" s="343">
        <v>34</v>
      </c>
      <c r="C170" s="356" t="s">
        <v>45</v>
      </c>
      <c r="D170" s="370">
        <f>Q38</f>
        <v>28882</v>
      </c>
      <c r="E170" s="88" t="s">
        <v>170</v>
      </c>
      <c r="F170" s="230" t="s">
        <v>181</v>
      </c>
      <c r="G170" s="230" t="s">
        <v>270</v>
      </c>
      <c r="H170" s="138">
        <v>1</v>
      </c>
      <c r="I170" s="139">
        <v>8068470</v>
      </c>
      <c r="J170" s="140">
        <v>0</v>
      </c>
      <c r="K170" s="71">
        <f>SUM(I170:J170)</f>
        <v>8068470</v>
      </c>
      <c r="L170" s="181">
        <f t="shared" si="30"/>
        <v>8068470</v>
      </c>
      <c r="M170" s="188">
        <f>IFERROR(H170/$Q$38,0)</f>
        <v>3.4623641022089885E-5</v>
      </c>
    </row>
    <row r="171" spans="2:13" ht="29.25" customHeight="1">
      <c r="B171" s="344"/>
      <c r="C171" s="337"/>
      <c r="D171" s="371"/>
      <c r="E171" s="80" t="s">
        <v>153</v>
      </c>
      <c r="F171" s="231" t="s">
        <v>177</v>
      </c>
      <c r="G171" s="231" t="s">
        <v>155</v>
      </c>
      <c r="H171" s="81">
        <v>1</v>
      </c>
      <c r="I171" s="82">
        <v>6424310</v>
      </c>
      <c r="J171" s="83">
        <v>0</v>
      </c>
      <c r="K171" s="72">
        <f t="shared" si="31"/>
        <v>6424310</v>
      </c>
      <c r="L171" s="182">
        <f t="shared" si="30"/>
        <v>6424310</v>
      </c>
      <c r="M171" s="189">
        <f t="shared" ref="M171:M174" si="39">IFERROR(H171/$Q$38,0)</f>
        <v>3.4623641022089885E-5</v>
      </c>
    </row>
    <row r="172" spans="2:13" ht="29.25" customHeight="1">
      <c r="B172" s="344"/>
      <c r="C172" s="337"/>
      <c r="D172" s="371"/>
      <c r="E172" s="80" t="s">
        <v>150</v>
      </c>
      <c r="F172" s="231" t="s">
        <v>171</v>
      </c>
      <c r="G172" s="231" t="s">
        <v>477</v>
      </c>
      <c r="H172" s="81">
        <v>187</v>
      </c>
      <c r="I172" s="82">
        <v>562918910</v>
      </c>
      <c r="J172" s="83">
        <v>475646620</v>
      </c>
      <c r="K172" s="72">
        <f t="shared" si="31"/>
        <v>1038565530</v>
      </c>
      <c r="L172" s="182">
        <f t="shared" si="30"/>
        <v>5553826.3636363633</v>
      </c>
      <c r="M172" s="189">
        <f t="shared" si="39"/>
        <v>6.4746208711308085E-3</v>
      </c>
    </row>
    <row r="173" spans="2:13" ht="29.25" customHeight="1">
      <c r="B173" s="344"/>
      <c r="C173" s="337"/>
      <c r="D173" s="371"/>
      <c r="E173" s="80" t="s">
        <v>166</v>
      </c>
      <c r="F173" s="231" t="s">
        <v>176</v>
      </c>
      <c r="G173" s="231" t="s">
        <v>811</v>
      </c>
      <c r="H173" s="81">
        <v>19</v>
      </c>
      <c r="I173" s="82">
        <v>80246060</v>
      </c>
      <c r="J173" s="83">
        <v>22189560</v>
      </c>
      <c r="K173" s="72">
        <f t="shared" si="31"/>
        <v>102435620</v>
      </c>
      <c r="L173" s="182">
        <f t="shared" si="30"/>
        <v>5391348.4210526319</v>
      </c>
      <c r="M173" s="189">
        <f t="shared" si="39"/>
        <v>6.5784917941970778E-4</v>
      </c>
    </row>
    <row r="174" spans="2:13" ht="29.25" customHeight="1" thickBot="1">
      <c r="B174" s="345"/>
      <c r="C174" s="339"/>
      <c r="D174" s="372"/>
      <c r="E174" s="84" t="s">
        <v>219</v>
      </c>
      <c r="F174" s="232" t="s">
        <v>220</v>
      </c>
      <c r="G174" s="232" t="s">
        <v>812</v>
      </c>
      <c r="H174" s="85">
        <v>8</v>
      </c>
      <c r="I174" s="86">
        <v>40155310</v>
      </c>
      <c r="J174" s="87">
        <v>1875460</v>
      </c>
      <c r="K174" s="73">
        <f t="shared" si="31"/>
        <v>42030770</v>
      </c>
      <c r="L174" s="183">
        <f t="shared" si="30"/>
        <v>5253846.25</v>
      </c>
      <c r="M174" s="189">
        <f t="shared" si="39"/>
        <v>2.7698912817671908E-4</v>
      </c>
    </row>
    <row r="175" spans="2:13" ht="29.25" customHeight="1">
      <c r="B175" s="343">
        <v>35</v>
      </c>
      <c r="C175" s="356" t="s">
        <v>2</v>
      </c>
      <c r="D175" s="370">
        <f>Q39</f>
        <v>57844</v>
      </c>
      <c r="E175" s="88" t="s">
        <v>254</v>
      </c>
      <c r="F175" s="230" t="s">
        <v>255</v>
      </c>
      <c r="G175" s="230" t="s">
        <v>271</v>
      </c>
      <c r="H175" s="138">
        <v>1</v>
      </c>
      <c r="I175" s="139">
        <v>6719360</v>
      </c>
      <c r="J175" s="140">
        <v>0</v>
      </c>
      <c r="K175" s="71">
        <f>SUM(I175:J175)</f>
        <v>6719360</v>
      </c>
      <c r="L175" s="181">
        <f t="shared" si="30"/>
        <v>6719360</v>
      </c>
      <c r="M175" s="188">
        <f>IFERROR(H175/$Q$39,0)</f>
        <v>1.7287877740128622E-5</v>
      </c>
    </row>
    <row r="176" spans="2:13" ht="29.25" customHeight="1">
      <c r="B176" s="344"/>
      <c r="C176" s="337"/>
      <c r="D176" s="371"/>
      <c r="E176" s="80" t="s">
        <v>152</v>
      </c>
      <c r="F176" s="231" t="s">
        <v>172</v>
      </c>
      <c r="G176" s="231" t="s">
        <v>813</v>
      </c>
      <c r="H176" s="81">
        <v>5</v>
      </c>
      <c r="I176" s="82">
        <v>28402970</v>
      </c>
      <c r="J176" s="83">
        <v>273340</v>
      </c>
      <c r="K176" s="72">
        <f t="shared" si="31"/>
        <v>28676310</v>
      </c>
      <c r="L176" s="182">
        <f t="shared" si="30"/>
        <v>5735262</v>
      </c>
      <c r="M176" s="189">
        <f t="shared" ref="M176:M179" si="40">IFERROR(H176/$Q$39,0)</f>
        <v>8.6439388700643114E-5</v>
      </c>
    </row>
    <row r="177" spans="2:13" ht="29.25" customHeight="1">
      <c r="B177" s="344"/>
      <c r="C177" s="337"/>
      <c r="D177" s="371"/>
      <c r="E177" s="80" t="s">
        <v>150</v>
      </c>
      <c r="F177" s="231" t="s">
        <v>171</v>
      </c>
      <c r="G177" s="231" t="s">
        <v>413</v>
      </c>
      <c r="H177" s="81">
        <v>231</v>
      </c>
      <c r="I177" s="82">
        <v>636764810</v>
      </c>
      <c r="J177" s="83">
        <v>682095710</v>
      </c>
      <c r="K177" s="72">
        <f t="shared" si="31"/>
        <v>1318860520</v>
      </c>
      <c r="L177" s="182">
        <f t="shared" si="30"/>
        <v>5709352.9004329005</v>
      </c>
      <c r="M177" s="189">
        <f t="shared" si="40"/>
        <v>3.9934997579697115E-3</v>
      </c>
    </row>
    <row r="178" spans="2:13" ht="29.25" customHeight="1">
      <c r="B178" s="344"/>
      <c r="C178" s="337"/>
      <c r="D178" s="371"/>
      <c r="E178" s="80" t="s">
        <v>151</v>
      </c>
      <c r="F178" s="231" t="s">
        <v>162</v>
      </c>
      <c r="G178" s="231" t="s">
        <v>451</v>
      </c>
      <c r="H178" s="81">
        <v>29</v>
      </c>
      <c r="I178" s="82">
        <v>151745530</v>
      </c>
      <c r="J178" s="83">
        <v>6942250</v>
      </c>
      <c r="K178" s="72">
        <f t="shared" si="31"/>
        <v>158687780</v>
      </c>
      <c r="L178" s="182">
        <f t="shared" si="30"/>
        <v>5471992.4137931038</v>
      </c>
      <c r="M178" s="189">
        <f t="shared" si="40"/>
        <v>5.0134845446372998E-4</v>
      </c>
    </row>
    <row r="179" spans="2:13" ht="29.25" customHeight="1" thickBot="1">
      <c r="B179" s="345"/>
      <c r="C179" s="339"/>
      <c r="D179" s="372"/>
      <c r="E179" s="84" t="s">
        <v>163</v>
      </c>
      <c r="F179" s="232" t="s">
        <v>173</v>
      </c>
      <c r="G179" s="232" t="s">
        <v>460</v>
      </c>
      <c r="H179" s="85">
        <v>29</v>
      </c>
      <c r="I179" s="86">
        <v>95305880</v>
      </c>
      <c r="J179" s="87">
        <v>52015400</v>
      </c>
      <c r="K179" s="73">
        <f t="shared" si="31"/>
        <v>147321280</v>
      </c>
      <c r="L179" s="183">
        <f t="shared" si="30"/>
        <v>5080044.1379310349</v>
      </c>
      <c r="M179" s="189">
        <f t="shared" si="40"/>
        <v>5.0134845446372998E-4</v>
      </c>
    </row>
    <row r="180" spans="2:13" ht="29.25" customHeight="1">
      <c r="B180" s="343">
        <v>36</v>
      </c>
      <c r="C180" s="356" t="s">
        <v>3</v>
      </c>
      <c r="D180" s="370">
        <f>Q40</f>
        <v>16052</v>
      </c>
      <c r="E180" s="88" t="s">
        <v>154</v>
      </c>
      <c r="F180" s="230" t="s">
        <v>697</v>
      </c>
      <c r="G180" s="230" t="s">
        <v>249</v>
      </c>
      <c r="H180" s="138">
        <v>1</v>
      </c>
      <c r="I180" s="139">
        <v>8112130</v>
      </c>
      <c r="J180" s="140">
        <v>0</v>
      </c>
      <c r="K180" s="71">
        <f>SUM(I180:J180)</f>
        <v>8112130</v>
      </c>
      <c r="L180" s="181">
        <f t="shared" si="30"/>
        <v>8112130</v>
      </c>
      <c r="M180" s="188">
        <f>IFERROR(H180/$Q$40,0)</f>
        <v>6.22975330176925E-5</v>
      </c>
    </row>
    <row r="181" spans="2:13" ht="29.25" customHeight="1">
      <c r="B181" s="344"/>
      <c r="C181" s="337"/>
      <c r="D181" s="371"/>
      <c r="E181" s="80" t="s">
        <v>213</v>
      </c>
      <c r="F181" s="231" t="s">
        <v>214</v>
      </c>
      <c r="G181" s="231" t="s">
        <v>814</v>
      </c>
      <c r="H181" s="81">
        <v>3</v>
      </c>
      <c r="I181" s="82">
        <v>19539880</v>
      </c>
      <c r="J181" s="83">
        <v>0</v>
      </c>
      <c r="K181" s="72">
        <f t="shared" si="31"/>
        <v>19539880</v>
      </c>
      <c r="L181" s="182">
        <f t="shared" si="30"/>
        <v>6513293.333333333</v>
      </c>
      <c r="M181" s="189">
        <f t="shared" ref="M181:M184" si="41">IFERROR(H181/$Q$40,0)</f>
        <v>1.8689259905307749E-4</v>
      </c>
    </row>
    <row r="182" spans="2:13" ht="29.25" customHeight="1">
      <c r="B182" s="344"/>
      <c r="C182" s="337"/>
      <c r="D182" s="371"/>
      <c r="E182" s="80" t="s">
        <v>151</v>
      </c>
      <c r="F182" s="231" t="s">
        <v>162</v>
      </c>
      <c r="G182" s="231" t="s">
        <v>788</v>
      </c>
      <c r="H182" s="81">
        <v>15</v>
      </c>
      <c r="I182" s="82">
        <v>93655360</v>
      </c>
      <c r="J182" s="83">
        <v>3014190</v>
      </c>
      <c r="K182" s="72">
        <f t="shared" si="31"/>
        <v>96669550</v>
      </c>
      <c r="L182" s="182">
        <f t="shared" si="30"/>
        <v>6444636.666666667</v>
      </c>
      <c r="M182" s="189">
        <f t="shared" si="41"/>
        <v>9.3446299526538752E-4</v>
      </c>
    </row>
    <row r="183" spans="2:13" ht="29.25" customHeight="1">
      <c r="B183" s="344"/>
      <c r="C183" s="337"/>
      <c r="D183" s="371"/>
      <c r="E183" s="80" t="s">
        <v>150</v>
      </c>
      <c r="F183" s="231" t="s">
        <v>171</v>
      </c>
      <c r="G183" s="231" t="s">
        <v>413</v>
      </c>
      <c r="H183" s="81">
        <v>65</v>
      </c>
      <c r="I183" s="82">
        <v>249546260</v>
      </c>
      <c r="J183" s="83">
        <v>145867730</v>
      </c>
      <c r="K183" s="72">
        <f t="shared" si="31"/>
        <v>395413990</v>
      </c>
      <c r="L183" s="182">
        <f t="shared" si="30"/>
        <v>6083292.153846154</v>
      </c>
      <c r="M183" s="189">
        <f t="shared" si="41"/>
        <v>4.0493396461500127E-3</v>
      </c>
    </row>
    <row r="184" spans="2:13" ht="29.25" customHeight="1" thickBot="1">
      <c r="B184" s="345"/>
      <c r="C184" s="339"/>
      <c r="D184" s="372"/>
      <c r="E184" s="84" t="s">
        <v>233</v>
      </c>
      <c r="F184" s="232" t="s">
        <v>234</v>
      </c>
      <c r="G184" s="232" t="s">
        <v>815</v>
      </c>
      <c r="H184" s="85">
        <v>12</v>
      </c>
      <c r="I184" s="86">
        <v>19838860</v>
      </c>
      <c r="J184" s="87">
        <v>50868260</v>
      </c>
      <c r="K184" s="73">
        <f t="shared" si="31"/>
        <v>70707120</v>
      </c>
      <c r="L184" s="183">
        <f t="shared" si="30"/>
        <v>5892260</v>
      </c>
      <c r="M184" s="190">
        <f t="shared" si="41"/>
        <v>7.4757039621230995E-4</v>
      </c>
    </row>
    <row r="185" spans="2:13" ht="29.25" customHeight="1">
      <c r="B185" s="343">
        <v>37</v>
      </c>
      <c r="C185" s="356" t="s">
        <v>4</v>
      </c>
      <c r="D185" s="370">
        <f>Q41</f>
        <v>48477</v>
      </c>
      <c r="E185" s="88" t="s">
        <v>196</v>
      </c>
      <c r="F185" s="230" t="s">
        <v>197</v>
      </c>
      <c r="G185" s="230" t="s">
        <v>272</v>
      </c>
      <c r="H185" s="138">
        <v>1</v>
      </c>
      <c r="I185" s="139">
        <v>6228320</v>
      </c>
      <c r="J185" s="140">
        <v>0</v>
      </c>
      <c r="K185" s="71">
        <f>SUM(I185:J185)</f>
        <v>6228320</v>
      </c>
      <c r="L185" s="181">
        <f t="shared" si="30"/>
        <v>6228320</v>
      </c>
      <c r="M185" s="188">
        <f>IFERROR(H185/$Q$41,0)</f>
        <v>2.0628339212410009E-5</v>
      </c>
    </row>
    <row r="186" spans="2:13" ht="29.25" customHeight="1">
      <c r="B186" s="344"/>
      <c r="C186" s="337"/>
      <c r="D186" s="371"/>
      <c r="E186" s="80" t="s">
        <v>150</v>
      </c>
      <c r="F186" s="231" t="s">
        <v>171</v>
      </c>
      <c r="G186" s="231" t="s">
        <v>449</v>
      </c>
      <c r="H186" s="81">
        <v>207</v>
      </c>
      <c r="I186" s="82">
        <v>627573250</v>
      </c>
      <c r="J186" s="83">
        <v>609536200</v>
      </c>
      <c r="K186" s="72">
        <f t="shared" si="31"/>
        <v>1237109450</v>
      </c>
      <c r="L186" s="182">
        <f t="shared" si="30"/>
        <v>5976374.1545893718</v>
      </c>
      <c r="M186" s="189">
        <f t="shared" ref="M186:M189" si="42">IFERROR(H186/$Q$41,0)</f>
        <v>4.270066216968872E-3</v>
      </c>
    </row>
    <row r="187" spans="2:13" ht="29.25" customHeight="1">
      <c r="B187" s="344"/>
      <c r="C187" s="337"/>
      <c r="D187" s="371"/>
      <c r="E187" s="80" t="s">
        <v>151</v>
      </c>
      <c r="F187" s="231" t="s">
        <v>162</v>
      </c>
      <c r="G187" s="231" t="s">
        <v>416</v>
      </c>
      <c r="H187" s="81">
        <v>22</v>
      </c>
      <c r="I187" s="82">
        <v>127072620</v>
      </c>
      <c r="J187" s="83">
        <v>3805120</v>
      </c>
      <c r="K187" s="72">
        <f t="shared" si="31"/>
        <v>130877740</v>
      </c>
      <c r="L187" s="182">
        <f t="shared" si="30"/>
        <v>5948988.1818181816</v>
      </c>
      <c r="M187" s="189">
        <f t="shared" si="42"/>
        <v>4.5382346267302018E-4</v>
      </c>
    </row>
    <row r="188" spans="2:13" ht="29.25" customHeight="1">
      <c r="B188" s="344"/>
      <c r="C188" s="337"/>
      <c r="D188" s="371"/>
      <c r="E188" s="80" t="s">
        <v>163</v>
      </c>
      <c r="F188" s="231" t="s">
        <v>173</v>
      </c>
      <c r="G188" s="231" t="s">
        <v>415</v>
      </c>
      <c r="H188" s="81">
        <v>27</v>
      </c>
      <c r="I188" s="82">
        <v>91401650</v>
      </c>
      <c r="J188" s="83">
        <v>67794830</v>
      </c>
      <c r="K188" s="72">
        <f t="shared" si="31"/>
        <v>159196480</v>
      </c>
      <c r="L188" s="182">
        <f t="shared" si="30"/>
        <v>5896165.9259259263</v>
      </c>
      <c r="M188" s="189">
        <f t="shared" si="42"/>
        <v>5.569651587350702E-4</v>
      </c>
    </row>
    <row r="189" spans="2:13" ht="29.25" customHeight="1" thickBot="1">
      <c r="B189" s="345"/>
      <c r="C189" s="339"/>
      <c r="D189" s="372"/>
      <c r="E189" s="84" t="s">
        <v>273</v>
      </c>
      <c r="F189" s="232" t="s">
        <v>274</v>
      </c>
      <c r="G189" s="232" t="s">
        <v>275</v>
      </c>
      <c r="H189" s="85">
        <v>1</v>
      </c>
      <c r="I189" s="86">
        <v>5873950</v>
      </c>
      <c r="J189" s="87">
        <v>0</v>
      </c>
      <c r="K189" s="73">
        <f t="shared" si="31"/>
        <v>5873950</v>
      </c>
      <c r="L189" s="183">
        <f t="shared" si="30"/>
        <v>5873950</v>
      </c>
      <c r="M189" s="189">
        <f t="shared" si="42"/>
        <v>2.0628339212410009E-5</v>
      </c>
    </row>
    <row r="190" spans="2:13" ht="29.25" customHeight="1">
      <c r="B190" s="343">
        <v>38</v>
      </c>
      <c r="C190" s="356" t="s">
        <v>46</v>
      </c>
      <c r="D190" s="370">
        <f>Q42</f>
        <v>10298</v>
      </c>
      <c r="E190" s="88" t="s">
        <v>152</v>
      </c>
      <c r="F190" s="230" t="s">
        <v>172</v>
      </c>
      <c r="G190" s="230" t="s">
        <v>771</v>
      </c>
      <c r="H190" s="138">
        <v>5</v>
      </c>
      <c r="I190" s="139">
        <v>29484600</v>
      </c>
      <c r="J190" s="140">
        <v>2485160</v>
      </c>
      <c r="K190" s="71">
        <f>SUM(I190:J190)</f>
        <v>31969760</v>
      </c>
      <c r="L190" s="181">
        <f t="shared" si="30"/>
        <v>6393952</v>
      </c>
      <c r="M190" s="188">
        <f>IFERROR(H190/$Q$42,0)</f>
        <v>4.8553117110118469E-4</v>
      </c>
    </row>
    <row r="191" spans="2:13" ht="36">
      <c r="B191" s="344"/>
      <c r="C191" s="337"/>
      <c r="D191" s="371"/>
      <c r="E191" s="80" t="s">
        <v>151</v>
      </c>
      <c r="F191" s="231" t="s">
        <v>162</v>
      </c>
      <c r="G191" s="231" t="s">
        <v>816</v>
      </c>
      <c r="H191" s="81">
        <v>9</v>
      </c>
      <c r="I191" s="82">
        <v>56171320</v>
      </c>
      <c r="J191" s="83">
        <v>853280</v>
      </c>
      <c r="K191" s="72">
        <f t="shared" si="31"/>
        <v>57024600</v>
      </c>
      <c r="L191" s="182">
        <f t="shared" si="30"/>
        <v>6336066.666666667</v>
      </c>
      <c r="M191" s="189">
        <f t="shared" ref="M191:M194" si="43">IFERROR(H191/$Q$42,0)</f>
        <v>8.7395610798213241E-4</v>
      </c>
    </row>
    <row r="192" spans="2:13" ht="36">
      <c r="B192" s="344"/>
      <c r="C192" s="337"/>
      <c r="D192" s="371"/>
      <c r="E192" s="80" t="s">
        <v>166</v>
      </c>
      <c r="F192" s="231" t="s">
        <v>176</v>
      </c>
      <c r="G192" s="231" t="s">
        <v>817</v>
      </c>
      <c r="H192" s="81">
        <v>10</v>
      </c>
      <c r="I192" s="82">
        <v>48282150</v>
      </c>
      <c r="J192" s="83">
        <v>11773000</v>
      </c>
      <c r="K192" s="72">
        <f t="shared" si="31"/>
        <v>60055150</v>
      </c>
      <c r="L192" s="182">
        <f t="shared" si="30"/>
        <v>6005515</v>
      </c>
      <c r="M192" s="189">
        <f t="shared" si="43"/>
        <v>9.7106234220236938E-4</v>
      </c>
    </row>
    <row r="193" spans="2:13" ht="29.25" customHeight="1">
      <c r="B193" s="344"/>
      <c r="C193" s="337"/>
      <c r="D193" s="371"/>
      <c r="E193" s="80" t="s">
        <v>250</v>
      </c>
      <c r="F193" s="231" t="s">
        <v>251</v>
      </c>
      <c r="G193" s="231" t="s">
        <v>818</v>
      </c>
      <c r="H193" s="81">
        <v>15</v>
      </c>
      <c r="I193" s="82">
        <v>25501580</v>
      </c>
      <c r="J193" s="83">
        <v>64544270</v>
      </c>
      <c r="K193" s="72">
        <f t="shared" si="31"/>
        <v>90045850</v>
      </c>
      <c r="L193" s="182">
        <f t="shared" si="30"/>
        <v>6003056.666666667</v>
      </c>
      <c r="M193" s="189">
        <f t="shared" si="43"/>
        <v>1.4565935133035541E-3</v>
      </c>
    </row>
    <row r="194" spans="2:13" ht="29.25" customHeight="1" thickBot="1">
      <c r="B194" s="345"/>
      <c r="C194" s="339"/>
      <c r="D194" s="372"/>
      <c r="E194" s="84" t="s">
        <v>150</v>
      </c>
      <c r="F194" s="232" t="s">
        <v>171</v>
      </c>
      <c r="G194" s="232" t="s">
        <v>413</v>
      </c>
      <c r="H194" s="85">
        <v>60</v>
      </c>
      <c r="I194" s="86">
        <v>202737350</v>
      </c>
      <c r="J194" s="87">
        <v>135014030</v>
      </c>
      <c r="K194" s="73">
        <f t="shared" si="31"/>
        <v>337751380</v>
      </c>
      <c r="L194" s="183">
        <f t="shared" si="30"/>
        <v>5629189.666666667</v>
      </c>
      <c r="M194" s="189">
        <f t="shared" si="43"/>
        <v>5.8263740532142165E-3</v>
      </c>
    </row>
    <row r="195" spans="2:13" ht="29.25" customHeight="1">
      <c r="B195" s="343">
        <v>39</v>
      </c>
      <c r="C195" s="356" t="s">
        <v>9</v>
      </c>
      <c r="D195" s="370">
        <f>Q43</f>
        <v>57396</v>
      </c>
      <c r="E195" s="88" t="s">
        <v>165</v>
      </c>
      <c r="F195" s="230" t="s">
        <v>175</v>
      </c>
      <c r="G195" s="230" t="s">
        <v>819</v>
      </c>
      <c r="H195" s="138">
        <v>7</v>
      </c>
      <c r="I195" s="139">
        <v>42351020</v>
      </c>
      <c r="J195" s="140">
        <v>7926020</v>
      </c>
      <c r="K195" s="71">
        <f>SUM(I195:J195)</f>
        <v>50277040</v>
      </c>
      <c r="L195" s="181">
        <f t="shared" si="30"/>
        <v>7182434.2857142854</v>
      </c>
      <c r="M195" s="188">
        <f>IFERROR(H195/$Q$43,0)</f>
        <v>1.2195971844727856E-4</v>
      </c>
    </row>
    <row r="196" spans="2:13" ht="29.25" customHeight="1">
      <c r="B196" s="344"/>
      <c r="C196" s="337"/>
      <c r="D196" s="371"/>
      <c r="E196" s="80" t="s">
        <v>150</v>
      </c>
      <c r="F196" s="231" t="s">
        <v>171</v>
      </c>
      <c r="G196" s="231" t="s">
        <v>413</v>
      </c>
      <c r="H196" s="81">
        <v>242</v>
      </c>
      <c r="I196" s="82">
        <v>789091470</v>
      </c>
      <c r="J196" s="83">
        <v>670148270</v>
      </c>
      <c r="K196" s="72">
        <f t="shared" si="31"/>
        <v>1459239740</v>
      </c>
      <c r="L196" s="182">
        <f t="shared" si="30"/>
        <v>6029916.2809917359</v>
      </c>
      <c r="M196" s="189">
        <f t="shared" ref="M196:M199" si="44">IFERROR(H196/$Q$43,0)</f>
        <v>4.2163216948916298E-3</v>
      </c>
    </row>
    <row r="197" spans="2:13" ht="29.25" customHeight="1">
      <c r="B197" s="344"/>
      <c r="C197" s="337"/>
      <c r="D197" s="371"/>
      <c r="E197" s="80" t="s">
        <v>152</v>
      </c>
      <c r="F197" s="231" t="s">
        <v>172</v>
      </c>
      <c r="G197" s="231" t="s">
        <v>685</v>
      </c>
      <c r="H197" s="81">
        <v>8</v>
      </c>
      <c r="I197" s="82">
        <v>45723980</v>
      </c>
      <c r="J197" s="83">
        <v>1429420</v>
      </c>
      <c r="K197" s="72">
        <f t="shared" si="31"/>
        <v>47153400</v>
      </c>
      <c r="L197" s="182">
        <f t="shared" ref="L197:L260" si="45">IFERROR(K197/H197,"-")</f>
        <v>5894175</v>
      </c>
      <c r="M197" s="189">
        <f t="shared" si="44"/>
        <v>1.3938253536831835E-4</v>
      </c>
    </row>
    <row r="198" spans="2:13" ht="29.25" customHeight="1">
      <c r="B198" s="344"/>
      <c r="C198" s="337"/>
      <c r="D198" s="371"/>
      <c r="E198" s="80" t="s">
        <v>164</v>
      </c>
      <c r="F198" s="231" t="s">
        <v>174</v>
      </c>
      <c r="G198" s="231" t="s">
        <v>243</v>
      </c>
      <c r="H198" s="81">
        <v>2</v>
      </c>
      <c r="I198" s="82">
        <v>10561010</v>
      </c>
      <c r="J198" s="83">
        <v>734100</v>
      </c>
      <c r="K198" s="72">
        <f t="shared" si="31"/>
        <v>11295110</v>
      </c>
      <c r="L198" s="182">
        <f t="shared" si="45"/>
        <v>5647555</v>
      </c>
      <c r="M198" s="189">
        <f t="shared" si="44"/>
        <v>3.4845633842079588E-5</v>
      </c>
    </row>
    <row r="199" spans="2:13" ht="36.75" thickBot="1">
      <c r="B199" s="345"/>
      <c r="C199" s="339"/>
      <c r="D199" s="372"/>
      <c r="E199" s="84" t="s">
        <v>166</v>
      </c>
      <c r="F199" s="232" t="s">
        <v>176</v>
      </c>
      <c r="G199" s="232" t="s">
        <v>820</v>
      </c>
      <c r="H199" s="85">
        <v>54</v>
      </c>
      <c r="I199" s="86">
        <v>236668650</v>
      </c>
      <c r="J199" s="87">
        <v>42938030</v>
      </c>
      <c r="K199" s="73">
        <f t="shared" si="31"/>
        <v>279606680</v>
      </c>
      <c r="L199" s="183">
        <f t="shared" si="45"/>
        <v>5177901.4814814813</v>
      </c>
      <c r="M199" s="189">
        <f t="shared" si="44"/>
        <v>9.4083211373614882E-4</v>
      </c>
    </row>
    <row r="200" spans="2:13" ht="29.25" customHeight="1">
      <c r="B200" s="343">
        <v>40</v>
      </c>
      <c r="C200" s="356" t="s">
        <v>47</v>
      </c>
      <c r="D200" s="370">
        <f>Q44</f>
        <v>12654</v>
      </c>
      <c r="E200" s="88" t="s">
        <v>150</v>
      </c>
      <c r="F200" s="230" t="s">
        <v>171</v>
      </c>
      <c r="G200" s="230" t="s">
        <v>419</v>
      </c>
      <c r="H200" s="138">
        <v>71</v>
      </c>
      <c r="I200" s="139">
        <v>251898270</v>
      </c>
      <c r="J200" s="140">
        <v>194286330</v>
      </c>
      <c r="K200" s="71">
        <f>SUM(I200:J200)</f>
        <v>446184600</v>
      </c>
      <c r="L200" s="181">
        <f t="shared" si="45"/>
        <v>6284290.1408450706</v>
      </c>
      <c r="M200" s="188">
        <f>IFERROR(H200/$Q$44,0)</f>
        <v>5.6108740319266636E-3</v>
      </c>
    </row>
    <row r="201" spans="2:13" ht="29.25" customHeight="1">
      <c r="B201" s="344"/>
      <c r="C201" s="337"/>
      <c r="D201" s="371"/>
      <c r="E201" s="80" t="s">
        <v>276</v>
      </c>
      <c r="F201" s="231" t="s">
        <v>277</v>
      </c>
      <c r="G201" s="231" t="s">
        <v>278</v>
      </c>
      <c r="H201" s="81">
        <v>1</v>
      </c>
      <c r="I201" s="82">
        <v>5612700</v>
      </c>
      <c r="J201" s="83">
        <v>0</v>
      </c>
      <c r="K201" s="72">
        <f t="shared" ref="K201:K264" si="46">SUM(I201:J201)</f>
        <v>5612700</v>
      </c>
      <c r="L201" s="182">
        <f t="shared" si="45"/>
        <v>5612700</v>
      </c>
      <c r="M201" s="189">
        <f t="shared" ref="M201:M204" si="47">IFERROR(H201/$Q$44,0)</f>
        <v>7.9026394815868501E-5</v>
      </c>
    </row>
    <row r="202" spans="2:13" ht="36">
      <c r="B202" s="344"/>
      <c r="C202" s="337"/>
      <c r="D202" s="371"/>
      <c r="E202" s="80" t="s">
        <v>151</v>
      </c>
      <c r="F202" s="231" t="s">
        <v>162</v>
      </c>
      <c r="G202" s="231" t="s">
        <v>456</v>
      </c>
      <c r="H202" s="81">
        <v>9</v>
      </c>
      <c r="I202" s="82">
        <v>47432780</v>
      </c>
      <c r="J202" s="83">
        <v>1313810</v>
      </c>
      <c r="K202" s="72">
        <f t="shared" si="46"/>
        <v>48746590</v>
      </c>
      <c r="L202" s="182">
        <f t="shared" si="45"/>
        <v>5416287.777777778</v>
      </c>
      <c r="M202" s="189">
        <f t="shared" si="47"/>
        <v>7.1123755334281653E-4</v>
      </c>
    </row>
    <row r="203" spans="2:13" ht="29.25" customHeight="1">
      <c r="B203" s="344"/>
      <c r="C203" s="337"/>
      <c r="D203" s="371"/>
      <c r="E203" s="80" t="s">
        <v>279</v>
      </c>
      <c r="F203" s="231" t="s">
        <v>280</v>
      </c>
      <c r="G203" s="231" t="s">
        <v>281</v>
      </c>
      <c r="H203" s="81">
        <v>1</v>
      </c>
      <c r="I203" s="82">
        <v>5350430</v>
      </c>
      <c r="J203" s="83">
        <v>61750</v>
      </c>
      <c r="K203" s="72">
        <f t="shared" si="46"/>
        <v>5412180</v>
      </c>
      <c r="L203" s="182">
        <f t="shared" si="45"/>
        <v>5412180</v>
      </c>
      <c r="M203" s="189">
        <f t="shared" si="47"/>
        <v>7.9026394815868501E-5</v>
      </c>
    </row>
    <row r="204" spans="2:13" ht="29.25" customHeight="1" thickBot="1">
      <c r="B204" s="345"/>
      <c r="C204" s="339"/>
      <c r="D204" s="372"/>
      <c r="E204" s="84" t="s">
        <v>152</v>
      </c>
      <c r="F204" s="232" t="s">
        <v>172</v>
      </c>
      <c r="G204" s="232" t="s">
        <v>821</v>
      </c>
      <c r="H204" s="85">
        <v>8</v>
      </c>
      <c r="I204" s="86">
        <v>40238590</v>
      </c>
      <c r="J204" s="87">
        <v>1581130</v>
      </c>
      <c r="K204" s="73">
        <f t="shared" si="46"/>
        <v>41819720</v>
      </c>
      <c r="L204" s="183">
        <f t="shared" si="45"/>
        <v>5227465</v>
      </c>
      <c r="M204" s="189">
        <f t="shared" si="47"/>
        <v>6.3221115852694801E-4</v>
      </c>
    </row>
    <row r="205" spans="2:13" ht="36" customHeight="1">
      <c r="B205" s="343">
        <v>41</v>
      </c>
      <c r="C205" s="356" t="s">
        <v>14</v>
      </c>
      <c r="D205" s="370">
        <f>Q45</f>
        <v>23319</v>
      </c>
      <c r="E205" s="88" t="s">
        <v>151</v>
      </c>
      <c r="F205" s="230" t="s">
        <v>162</v>
      </c>
      <c r="G205" s="230" t="s">
        <v>514</v>
      </c>
      <c r="H205" s="138">
        <v>8</v>
      </c>
      <c r="I205" s="139">
        <v>62236930</v>
      </c>
      <c r="J205" s="140">
        <v>1246640</v>
      </c>
      <c r="K205" s="71">
        <f>SUM(I205:J205)</f>
        <v>63483570</v>
      </c>
      <c r="L205" s="181">
        <f t="shared" si="45"/>
        <v>7935446.25</v>
      </c>
      <c r="M205" s="188">
        <f>IFERROR(H205/$Q$45,0)</f>
        <v>3.4306788455765684E-4</v>
      </c>
    </row>
    <row r="206" spans="2:13" ht="29.25" customHeight="1">
      <c r="B206" s="344"/>
      <c r="C206" s="337"/>
      <c r="D206" s="371"/>
      <c r="E206" s="80" t="s">
        <v>165</v>
      </c>
      <c r="F206" s="231" t="s">
        <v>175</v>
      </c>
      <c r="G206" s="231" t="s">
        <v>282</v>
      </c>
      <c r="H206" s="81">
        <v>1</v>
      </c>
      <c r="I206" s="82">
        <v>4183080</v>
      </c>
      <c r="J206" s="83">
        <v>3513350</v>
      </c>
      <c r="K206" s="72">
        <f t="shared" si="46"/>
        <v>7696430</v>
      </c>
      <c r="L206" s="182">
        <f t="shared" si="45"/>
        <v>7696430</v>
      </c>
      <c r="M206" s="189">
        <f t="shared" ref="M206:M209" si="48">IFERROR(H206/$Q$45,0)</f>
        <v>4.2883485569707106E-5</v>
      </c>
    </row>
    <row r="207" spans="2:13" ht="29.25" customHeight="1">
      <c r="B207" s="344"/>
      <c r="C207" s="337"/>
      <c r="D207" s="371"/>
      <c r="E207" s="80" t="s">
        <v>168</v>
      </c>
      <c r="F207" s="231" t="s">
        <v>179</v>
      </c>
      <c r="G207" s="231" t="s">
        <v>225</v>
      </c>
      <c r="H207" s="81">
        <v>1</v>
      </c>
      <c r="I207" s="82">
        <v>7498810</v>
      </c>
      <c r="J207" s="83">
        <v>0</v>
      </c>
      <c r="K207" s="72">
        <f t="shared" si="46"/>
        <v>7498810</v>
      </c>
      <c r="L207" s="182">
        <f t="shared" si="45"/>
        <v>7498810</v>
      </c>
      <c r="M207" s="189">
        <f t="shared" si="48"/>
        <v>4.2883485569707106E-5</v>
      </c>
    </row>
    <row r="208" spans="2:13" ht="29.25" customHeight="1">
      <c r="B208" s="344"/>
      <c r="C208" s="337"/>
      <c r="D208" s="371"/>
      <c r="E208" s="80" t="s">
        <v>152</v>
      </c>
      <c r="F208" s="231" t="s">
        <v>172</v>
      </c>
      <c r="G208" s="231" t="s">
        <v>239</v>
      </c>
      <c r="H208" s="81">
        <v>1</v>
      </c>
      <c r="I208" s="82">
        <v>7482080</v>
      </c>
      <c r="J208" s="83">
        <v>0</v>
      </c>
      <c r="K208" s="72">
        <f t="shared" si="46"/>
        <v>7482080</v>
      </c>
      <c r="L208" s="182">
        <f t="shared" si="45"/>
        <v>7482080</v>
      </c>
      <c r="M208" s="189">
        <f t="shared" si="48"/>
        <v>4.2883485569707106E-5</v>
      </c>
    </row>
    <row r="209" spans="2:13" ht="29.25" customHeight="1" thickBot="1">
      <c r="B209" s="345"/>
      <c r="C209" s="339"/>
      <c r="D209" s="372"/>
      <c r="E209" s="84" t="s">
        <v>163</v>
      </c>
      <c r="F209" s="232" t="s">
        <v>173</v>
      </c>
      <c r="G209" s="232" t="s">
        <v>512</v>
      </c>
      <c r="H209" s="85">
        <v>11</v>
      </c>
      <c r="I209" s="86">
        <v>39833440</v>
      </c>
      <c r="J209" s="87">
        <v>36907650</v>
      </c>
      <c r="K209" s="73">
        <f t="shared" si="46"/>
        <v>76741090</v>
      </c>
      <c r="L209" s="183">
        <f t="shared" si="45"/>
        <v>6976462.7272727275</v>
      </c>
      <c r="M209" s="189">
        <f t="shared" si="48"/>
        <v>4.7171834126677817E-4</v>
      </c>
    </row>
    <row r="210" spans="2:13" ht="29.25" customHeight="1">
      <c r="B210" s="343">
        <v>42</v>
      </c>
      <c r="C210" s="356" t="s">
        <v>15</v>
      </c>
      <c r="D210" s="370">
        <f>Q46</f>
        <v>59276</v>
      </c>
      <c r="E210" s="88" t="s">
        <v>150</v>
      </c>
      <c r="F210" s="230" t="s">
        <v>171</v>
      </c>
      <c r="G210" s="230" t="s">
        <v>413</v>
      </c>
      <c r="H210" s="138">
        <v>289</v>
      </c>
      <c r="I210" s="139">
        <v>1002739060</v>
      </c>
      <c r="J210" s="140">
        <v>849579540</v>
      </c>
      <c r="K210" s="71">
        <f>SUM(I210:J210)</f>
        <v>1852318600</v>
      </c>
      <c r="L210" s="181">
        <f t="shared" si="45"/>
        <v>6409406.9204152245</v>
      </c>
      <c r="M210" s="188">
        <f>IFERROR(H210/$Q$46,0)</f>
        <v>4.8754976719076861E-3</v>
      </c>
    </row>
    <row r="211" spans="2:13" ht="29.25" customHeight="1">
      <c r="B211" s="344"/>
      <c r="C211" s="337"/>
      <c r="D211" s="371"/>
      <c r="E211" s="80" t="s">
        <v>213</v>
      </c>
      <c r="F211" s="231" t="s">
        <v>214</v>
      </c>
      <c r="G211" s="231" t="s">
        <v>822</v>
      </c>
      <c r="H211" s="81">
        <v>2</v>
      </c>
      <c r="I211" s="82">
        <v>8145700</v>
      </c>
      <c r="J211" s="83">
        <v>2453160</v>
      </c>
      <c r="K211" s="72">
        <f t="shared" si="46"/>
        <v>10598860</v>
      </c>
      <c r="L211" s="182">
        <f t="shared" si="45"/>
        <v>5299430</v>
      </c>
      <c r="M211" s="189">
        <f t="shared" ref="M211:M214" si="49">IFERROR(H211/$Q$46,0)</f>
        <v>3.3740468317700252E-5</v>
      </c>
    </row>
    <row r="212" spans="2:13" ht="29.25" customHeight="1">
      <c r="B212" s="344"/>
      <c r="C212" s="337"/>
      <c r="D212" s="371"/>
      <c r="E212" s="80" t="s">
        <v>164</v>
      </c>
      <c r="F212" s="231" t="s">
        <v>174</v>
      </c>
      <c r="G212" s="231" t="s">
        <v>243</v>
      </c>
      <c r="H212" s="81">
        <v>2</v>
      </c>
      <c r="I212" s="82">
        <v>9988320</v>
      </c>
      <c r="J212" s="83">
        <v>255260</v>
      </c>
      <c r="K212" s="72">
        <f t="shared" si="46"/>
        <v>10243580</v>
      </c>
      <c r="L212" s="182">
        <f t="shared" si="45"/>
        <v>5121790</v>
      </c>
      <c r="M212" s="189">
        <f t="shared" si="49"/>
        <v>3.3740468317700252E-5</v>
      </c>
    </row>
    <row r="213" spans="2:13" ht="29.25" customHeight="1">
      <c r="B213" s="344"/>
      <c r="C213" s="337"/>
      <c r="D213" s="371"/>
      <c r="E213" s="80" t="s">
        <v>166</v>
      </c>
      <c r="F213" s="231" t="s">
        <v>176</v>
      </c>
      <c r="G213" s="231" t="s">
        <v>679</v>
      </c>
      <c r="H213" s="81">
        <v>42</v>
      </c>
      <c r="I213" s="82">
        <v>145091000</v>
      </c>
      <c r="J213" s="83">
        <v>56805110</v>
      </c>
      <c r="K213" s="72">
        <f t="shared" si="46"/>
        <v>201896110</v>
      </c>
      <c r="L213" s="182">
        <f t="shared" si="45"/>
        <v>4807050.2380952379</v>
      </c>
      <c r="M213" s="189">
        <f t="shared" si="49"/>
        <v>7.0854983467170528E-4</v>
      </c>
    </row>
    <row r="214" spans="2:13" ht="29.25" customHeight="1" thickBot="1">
      <c r="B214" s="345"/>
      <c r="C214" s="339"/>
      <c r="D214" s="372"/>
      <c r="E214" s="84" t="s">
        <v>154</v>
      </c>
      <c r="F214" s="232" t="s">
        <v>697</v>
      </c>
      <c r="G214" s="232" t="s">
        <v>249</v>
      </c>
      <c r="H214" s="85">
        <v>1</v>
      </c>
      <c r="I214" s="86">
        <v>4226900</v>
      </c>
      <c r="J214" s="87">
        <v>550280</v>
      </c>
      <c r="K214" s="73">
        <f t="shared" si="46"/>
        <v>4777180</v>
      </c>
      <c r="L214" s="183">
        <f t="shared" si="45"/>
        <v>4777180</v>
      </c>
      <c r="M214" s="190">
        <f t="shared" si="49"/>
        <v>1.6870234158850126E-5</v>
      </c>
    </row>
    <row r="215" spans="2:13" ht="29.25" customHeight="1">
      <c r="B215" s="343">
        <v>43</v>
      </c>
      <c r="C215" s="356" t="s">
        <v>10</v>
      </c>
      <c r="D215" s="370">
        <f>Q47</f>
        <v>36315</v>
      </c>
      <c r="E215" s="88" t="s">
        <v>164</v>
      </c>
      <c r="F215" s="230" t="s">
        <v>174</v>
      </c>
      <c r="G215" s="230" t="s">
        <v>243</v>
      </c>
      <c r="H215" s="138">
        <v>1</v>
      </c>
      <c r="I215" s="139">
        <v>6859460</v>
      </c>
      <c r="J215" s="140">
        <v>0</v>
      </c>
      <c r="K215" s="71">
        <f>SUM(I215:J215)</f>
        <v>6859460</v>
      </c>
      <c r="L215" s="181">
        <f t="shared" si="45"/>
        <v>6859460</v>
      </c>
      <c r="M215" s="188">
        <f>IFERROR(H215/$Q$47,0)</f>
        <v>2.7536830510808205E-5</v>
      </c>
    </row>
    <row r="216" spans="2:13" ht="36">
      <c r="B216" s="344"/>
      <c r="C216" s="337"/>
      <c r="D216" s="371"/>
      <c r="E216" s="80" t="s">
        <v>151</v>
      </c>
      <c r="F216" s="231" t="s">
        <v>162</v>
      </c>
      <c r="G216" s="231" t="s">
        <v>823</v>
      </c>
      <c r="H216" s="81">
        <v>9</v>
      </c>
      <c r="I216" s="82">
        <v>57352890</v>
      </c>
      <c r="J216" s="83">
        <v>2687730</v>
      </c>
      <c r="K216" s="72">
        <f t="shared" si="46"/>
        <v>60040620</v>
      </c>
      <c r="L216" s="182">
        <f t="shared" si="45"/>
        <v>6671180</v>
      </c>
      <c r="M216" s="189">
        <f t="shared" ref="M216:M219" si="50">IFERROR(H216/$Q$47,0)</f>
        <v>2.4783147459727387E-4</v>
      </c>
    </row>
    <row r="217" spans="2:13" ht="29.25" customHeight="1">
      <c r="B217" s="344"/>
      <c r="C217" s="337"/>
      <c r="D217" s="371"/>
      <c r="E217" s="80" t="s">
        <v>217</v>
      </c>
      <c r="F217" s="231" t="s">
        <v>1002</v>
      </c>
      <c r="G217" s="231" t="s">
        <v>218</v>
      </c>
      <c r="H217" s="81">
        <v>2</v>
      </c>
      <c r="I217" s="82">
        <v>13055360</v>
      </c>
      <c r="J217" s="83">
        <v>0</v>
      </c>
      <c r="K217" s="72">
        <f t="shared" si="46"/>
        <v>13055360</v>
      </c>
      <c r="L217" s="182">
        <f t="shared" si="45"/>
        <v>6527680</v>
      </c>
      <c r="M217" s="189">
        <f t="shared" si="50"/>
        <v>5.507366102161641E-5</v>
      </c>
    </row>
    <row r="218" spans="2:13" ht="29.25" customHeight="1">
      <c r="B218" s="344"/>
      <c r="C218" s="337"/>
      <c r="D218" s="371"/>
      <c r="E218" s="80" t="s">
        <v>150</v>
      </c>
      <c r="F218" s="231" t="s">
        <v>171</v>
      </c>
      <c r="G218" s="231" t="s">
        <v>413</v>
      </c>
      <c r="H218" s="81">
        <v>174</v>
      </c>
      <c r="I218" s="82">
        <v>546858780</v>
      </c>
      <c r="J218" s="83">
        <v>517956760</v>
      </c>
      <c r="K218" s="72">
        <f t="shared" si="46"/>
        <v>1064815540</v>
      </c>
      <c r="L218" s="182">
        <f t="shared" si="45"/>
        <v>6119629.5402298849</v>
      </c>
      <c r="M218" s="189">
        <f t="shared" si="50"/>
        <v>4.7914085088806282E-3</v>
      </c>
    </row>
    <row r="219" spans="2:13" ht="29.25" customHeight="1" thickBot="1">
      <c r="B219" s="345"/>
      <c r="C219" s="339"/>
      <c r="D219" s="372"/>
      <c r="E219" s="84" t="s">
        <v>166</v>
      </c>
      <c r="F219" s="232" t="s">
        <v>176</v>
      </c>
      <c r="G219" s="232" t="s">
        <v>824</v>
      </c>
      <c r="H219" s="85">
        <v>40</v>
      </c>
      <c r="I219" s="86">
        <v>178029050</v>
      </c>
      <c r="J219" s="87">
        <v>33930800</v>
      </c>
      <c r="K219" s="73">
        <f t="shared" si="46"/>
        <v>211959850</v>
      </c>
      <c r="L219" s="183">
        <f t="shared" si="45"/>
        <v>5298996.25</v>
      </c>
      <c r="M219" s="189">
        <f t="shared" si="50"/>
        <v>1.1014732204323282E-3</v>
      </c>
    </row>
    <row r="220" spans="2:13" ht="36">
      <c r="B220" s="343">
        <v>44</v>
      </c>
      <c r="C220" s="356" t="s">
        <v>22</v>
      </c>
      <c r="D220" s="370">
        <f>Q48</f>
        <v>41260</v>
      </c>
      <c r="E220" s="88" t="s">
        <v>151</v>
      </c>
      <c r="F220" s="230" t="s">
        <v>162</v>
      </c>
      <c r="G220" s="230" t="s">
        <v>825</v>
      </c>
      <c r="H220" s="138">
        <v>11</v>
      </c>
      <c r="I220" s="139">
        <v>80308560</v>
      </c>
      <c r="J220" s="140">
        <v>4264800</v>
      </c>
      <c r="K220" s="71">
        <f>SUM(I220:J220)</f>
        <v>84573360</v>
      </c>
      <c r="L220" s="181">
        <f t="shared" si="45"/>
        <v>7688487.2727272725</v>
      </c>
      <c r="M220" s="188">
        <f>IFERROR(H220/$Q$48,0)</f>
        <v>2.6660203587009211E-4</v>
      </c>
    </row>
    <row r="221" spans="2:13" ht="29.25" customHeight="1">
      <c r="B221" s="344"/>
      <c r="C221" s="337"/>
      <c r="D221" s="371"/>
      <c r="E221" s="80" t="s">
        <v>150</v>
      </c>
      <c r="F221" s="231" t="s">
        <v>171</v>
      </c>
      <c r="G221" s="231" t="s">
        <v>413</v>
      </c>
      <c r="H221" s="81">
        <v>166</v>
      </c>
      <c r="I221" s="82">
        <v>462740850</v>
      </c>
      <c r="J221" s="83">
        <v>491991250</v>
      </c>
      <c r="K221" s="72">
        <f t="shared" si="46"/>
        <v>954732100</v>
      </c>
      <c r="L221" s="182">
        <f t="shared" si="45"/>
        <v>5751398.1927710846</v>
      </c>
      <c r="M221" s="189">
        <f t="shared" ref="M221:M224" si="51">IFERROR(H221/$Q$48,0)</f>
        <v>4.0232670867668442E-3</v>
      </c>
    </row>
    <row r="222" spans="2:13" ht="29.25" customHeight="1">
      <c r="B222" s="344"/>
      <c r="C222" s="337"/>
      <c r="D222" s="371"/>
      <c r="E222" s="80" t="s">
        <v>152</v>
      </c>
      <c r="F222" s="231" t="s">
        <v>172</v>
      </c>
      <c r="G222" s="231" t="s">
        <v>826</v>
      </c>
      <c r="H222" s="81">
        <v>7</v>
      </c>
      <c r="I222" s="82">
        <v>34584200</v>
      </c>
      <c r="J222" s="83">
        <v>1546660</v>
      </c>
      <c r="K222" s="72">
        <f t="shared" si="46"/>
        <v>36130860</v>
      </c>
      <c r="L222" s="182">
        <f t="shared" si="45"/>
        <v>5161551.4285714282</v>
      </c>
      <c r="M222" s="189">
        <f t="shared" si="51"/>
        <v>1.6965584100824043E-4</v>
      </c>
    </row>
    <row r="223" spans="2:13" ht="29.25" customHeight="1">
      <c r="B223" s="344"/>
      <c r="C223" s="337"/>
      <c r="D223" s="371"/>
      <c r="E223" s="80" t="s">
        <v>163</v>
      </c>
      <c r="F223" s="231" t="s">
        <v>173</v>
      </c>
      <c r="G223" s="231" t="s">
        <v>827</v>
      </c>
      <c r="H223" s="81">
        <v>15</v>
      </c>
      <c r="I223" s="82">
        <v>47408570</v>
      </c>
      <c r="J223" s="83">
        <v>27941790</v>
      </c>
      <c r="K223" s="72">
        <f t="shared" si="46"/>
        <v>75350360</v>
      </c>
      <c r="L223" s="182">
        <f t="shared" si="45"/>
        <v>5023357.333333333</v>
      </c>
      <c r="M223" s="189">
        <f t="shared" si="51"/>
        <v>3.6354823073194375E-4</v>
      </c>
    </row>
    <row r="224" spans="2:13" ht="36" customHeight="1" thickBot="1">
      <c r="B224" s="345"/>
      <c r="C224" s="339"/>
      <c r="D224" s="372"/>
      <c r="E224" s="84" t="s">
        <v>166</v>
      </c>
      <c r="F224" s="232" t="s">
        <v>176</v>
      </c>
      <c r="G224" s="232" t="s">
        <v>828</v>
      </c>
      <c r="H224" s="85">
        <v>38</v>
      </c>
      <c r="I224" s="86">
        <v>121963080</v>
      </c>
      <c r="J224" s="87">
        <v>55462280</v>
      </c>
      <c r="K224" s="73">
        <f t="shared" si="46"/>
        <v>177425360</v>
      </c>
      <c r="L224" s="183">
        <f t="shared" si="45"/>
        <v>4669088.4210526319</v>
      </c>
      <c r="M224" s="189">
        <f t="shared" si="51"/>
        <v>9.2098885118759087E-4</v>
      </c>
    </row>
    <row r="225" spans="2:13" ht="29.25" customHeight="1">
      <c r="B225" s="343">
        <v>45</v>
      </c>
      <c r="C225" s="356" t="s">
        <v>48</v>
      </c>
      <c r="D225" s="370">
        <f>Q49</f>
        <v>14459</v>
      </c>
      <c r="E225" s="88" t="s">
        <v>217</v>
      </c>
      <c r="F225" s="230" t="s">
        <v>1002</v>
      </c>
      <c r="G225" s="230" t="s">
        <v>218</v>
      </c>
      <c r="H225" s="138">
        <v>1</v>
      </c>
      <c r="I225" s="139">
        <v>7885490</v>
      </c>
      <c r="J225" s="140">
        <v>0</v>
      </c>
      <c r="K225" s="71">
        <f>SUM(I225:J225)</f>
        <v>7885490</v>
      </c>
      <c r="L225" s="181">
        <f t="shared" si="45"/>
        <v>7885490</v>
      </c>
      <c r="M225" s="188">
        <f>IFERROR(H225/$Q$49,0)</f>
        <v>6.9161076146344842E-5</v>
      </c>
    </row>
    <row r="226" spans="2:13" ht="36">
      <c r="B226" s="344"/>
      <c r="C226" s="337"/>
      <c r="D226" s="371"/>
      <c r="E226" s="80" t="s">
        <v>151</v>
      </c>
      <c r="F226" s="231" t="s">
        <v>162</v>
      </c>
      <c r="G226" s="231" t="s">
        <v>829</v>
      </c>
      <c r="H226" s="81">
        <v>8</v>
      </c>
      <c r="I226" s="82">
        <v>52627140</v>
      </c>
      <c r="J226" s="83">
        <v>3370690</v>
      </c>
      <c r="K226" s="72">
        <f t="shared" si="46"/>
        <v>55997830</v>
      </c>
      <c r="L226" s="182">
        <f t="shared" si="45"/>
        <v>6999728.75</v>
      </c>
      <c r="M226" s="189">
        <f t="shared" ref="M226:M229" si="52">IFERROR(H226/$Q$49,0)</f>
        <v>5.5328860917075874E-4</v>
      </c>
    </row>
    <row r="227" spans="2:13" ht="29.25" customHeight="1">
      <c r="B227" s="344"/>
      <c r="C227" s="337"/>
      <c r="D227" s="371"/>
      <c r="E227" s="80" t="s">
        <v>169</v>
      </c>
      <c r="F227" s="231" t="s">
        <v>180</v>
      </c>
      <c r="G227" s="231" t="s">
        <v>830</v>
      </c>
      <c r="H227" s="81">
        <v>2</v>
      </c>
      <c r="I227" s="82">
        <v>11699090</v>
      </c>
      <c r="J227" s="83">
        <v>152800</v>
      </c>
      <c r="K227" s="72">
        <f t="shared" si="46"/>
        <v>11851890</v>
      </c>
      <c r="L227" s="182">
        <f t="shared" si="45"/>
        <v>5925945</v>
      </c>
      <c r="M227" s="189">
        <f t="shared" si="52"/>
        <v>1.3832215229268968E-4</v>
      </c>
    </row>
    <row r="228" spans="2:13" ht="29.25" customHeight="1">
      <c r="B228" s="344"/>
      <c r="C228" s="337"/>
      <c r="D228" s="371"/>
      <c r="E228" s="80" t="s">
        <v>150</v>
      </c>
      <c r="F228" s="231" t="s">
        <v>171</v>
      </c>
      <c r="G228" s="231" t="s">
        <v>419</v>
      </c>
      <c r="H228" s="81">
        <v>85</v>
      </c>
      <c r="I228" s="82">
        <v>249071180</v>
      </c>
      <c r="J228" s="83">
        <v>248071370</v>
      </c>
      <c r="K228" s="72">
        <f t="shared" si="46"/>
        <v>497142550</v>
      </c>
      <c r="L228" s="182">
        <f t="shared" si="45"/>
        <v>5848735.8823529407</v>
      </c>
      <c r="M228" s="189">
        <f t="shared" si="52"/>
        <v>5.8786914724393109E-3</v>
      </c>
    </row>
    <row r="229" spans="2:13" ht="36.75" thickBot="1">
      <c r="B229" s="345"/>
      <c r="C229" s="339"/>
      <c r="D229" s="372"/>
      <c r="E229" s="84" t="s">
        <v>166</v>
      </c>
      <c r="F229" s="232" t="s">
        <v>176</v>
      </c>
      <c r="G229" s="232" t="s">
        <v>831</v>
      </c>
      <c r="H229" s="85">
        <v>11</v>
      </c>
      <c r="I229" s="86">
        <v>46966460</v>
      </c>
      <c r="J229" s="87">
        <v>15315200</v>
      </c>
      <c r="K229" s="73">
        <f t="shared" si="46"/>
        <v>62281660</v>
      </c>
      <c r="L229" s="183">
        <f t="shared" si="45"/>
        <v>5661969.0909090908</v>
      </c>
      <c r="M229" s="189">
        <f t="shared" si="52"/>
        <v>7.607718376097932E-4</v>
      </c>
    </row>
    <row r="230" spans="2:13" ht="29.25" customHeight="1">
      <c r="B230" s="343">
        <v>46</v>
      </c>
      <c r="C230" s="356" t="s">
        <v>26</v>
      </c>
      <c r="D230" s="370">
        <f>Q50</f>
        <v>18259</v>
      </c>
      <c r="E230" s="88" t="s">
        <v>167</v>
      </c>
      <c r="F230" s="230" t="s">
        <v>178</v>
      </c>
      <c r="G230" s="230" t="s">
        <v>256</v>
      </c>
      <c r="H230" s="138">
        <v>1</v>
      </c>
      <c r="I230" s="139">
        <v>6156340</v>
      </c>
      <c r="J230" s="140">
        <v>866920</v>
      </c>
      <c r="K230" s="71">
        <f>SUM(I230:J230)</f>
        <v>7023260</v>
      </c>
      <c r="L230" s="181">
        <f t="shared" si="45"/>
        <v>7023260</v>
      </c>
      <c r="M230" s="188">
        <f>IFERROR(H230/$Q$50,0)</f>
        <v>5.4767511911933842E-5</v>
      </c>
    </row>
    <row r="231" spans="2:13" ht="29.25" customHeight="1">
      <c r="B231" s="344"/>
      <c r="C231" s="337"/>
      <c r="D231" s="371"/>
      <c r="E231" s="80" t="s">
        <v>151</v>
      </c>
      <c r="F231" s="231" t="s">
        <v>162</v>
      </c>
      <c r="G231" s="231" t="s">
        <v>451</v>
      </c>
      <c r="H231" s="81">
        <v>9</v>
      </c>
      <c r="I231" s="82">
        <v>61986840</v>
      </c>
      <c r="J231" s="83">
        <v>596020</v>
      </c>
      <c r="K231" s="72">
        <f t="shared" si="46"/>
        <v>62582860</v>
      </c>
      <c r="L231" s="182">
        <f t="shared" si="45"/>
        <v>6953651.111111111</v>
      </c>
      <c r="M231" s="189">
        <f t="shared" ref="M231:M234" si="53">IFERROR(H231/$Q$50,0)</f>
        <v>4.9290760720740459E-4</v>
      </c>
    </row>
    <row r="232" spans="2:13" ht="29.25" customHeight="1">
      <c r="B232" s="344"/>
      <c r="C232" s="337"/>
      <c r="D232" s="371"/>
      <c r="E232" s="80" t="s">
        <v>213</v>
      </c>
      <c r="F232" s="231" t="s">
        <v>214</v>
      </c>
      <c r="G232" s="231" t="s">
        <v>832</v>
      </c>
      <c r="H232" s="81">
        <v>3</v>
      </c>
      <c r="I232" s="82">
        <v>16657210</v>
      </c>
      <c r="J232" s="83">
        <v>2818560</v>
      </c>
      <c r="K232" s="72">
        <f t="shared" si="46"/>
        <v>19475770</v>
      </c>
      <c r="L232" s="182">
        <f t="shared" si="45"/>
        <v>6491923.333333333</v>
      </c>
      <c r="M232" s="189">
        <f t="shared" si="53"/>
        <v>1.6430253573580152E-4</v>
      </c>
    </row>
    <row r="233" spans="2:13" ht="29.25" customHeight="1">
      <c r="B233" s="344"/>
      <c r="C233" s="337"/>
      <c r="D233" s="371"/>
      <c r="E233" s="80" t="s">
        <v>150</v>
      </c>
      <c r="F233" s="231" t="s">
        <v>171</v>
      </c>
      <c r="G233" s="231" t="s">
        <v>413</v>
      </c>
      <c r="H233" s="81">
        <v>96</v>
      </c>
      <c r="I233" s="82">
        <v>348112870</v>
      </c>
      <c r="J233" s="83">
        <v>267570280</v>
      </c>
      <c r="K233" s="72">
        <f t="shared" si="46"/>
        <v>615683150</v>
      </c>
      <c r="L233" s="182">
        <f t="shared" si="45"/>
        <v>6413366.145833333</v>
      </c>
      <c r="M233" s="189">
        <f t="shared" si="53"/>
        <v>5.2576811435456486E-3</v>
      </c>
    </row>
    <row r="234" spans="2:13" ht="29.25" customHeight="1" thickBot="1">
      <c r="B234" s="345"/>
      <c r="C234" s="339"/>
      <c r="D234" s="372"/>
      <c r="E234" s="84" t="s">
        <v>210</v>
      </c>
      <c r="F234" s="232" t="s">
        <v>211</v>
      </c>
      <c r="G234" s="232" t="s">
        <v>283</v>
      </c>
      <c r="H234" s="85">
        <v>1</v>
      </c>
      <c r="I234" s="86">
        <v>5919270</v>
      </c>
      <c r="J234" s="87">
        <v>0</v>
      </c>
      <c r="K234" s="73">
        <f t="shared" si="46"/>
        <v>5919270</v>
      </c>
      <c r="L234" s="183">
        <f t="shared" si="45"/>
        <v>5919270</v>
      </c>
      <c r="M234" s="189">
        <f t="shared" si="53"/>
        <v>5.4767511911933842E-5</v>
      </c>
    </row>
    <row r="235" spans="2:13" ht="36">
      <c r="B235" s="343">
        <v>47</v>
      </c>
      <c r="C235" s="356" t="s">
        <v>16</v>
      </c>
      <c r="D235" s="370">
        <f>Q51</f>
        <v>36741</v>
      </c>
      <c r="E235" s="88" t="s">
        <v>151</v>
      </c>
      <c r="F235" s="230" t="s">
        <v>162</v>
      </c>
      <c r="G235" s="230" t="s">
        <v>833</v>
      </c>
      <c r="H235" s="138">
        <v>11</v>
      </c>
      <c r="I235" s="139">
        <v>61166900</v>
      </c>
      <c r="J235" s="140">
        <v>7569530</v>
      </c>
      <c r="K235" s="71">
        <f>SUM(I235:J235)</f>
        <v>68736430</v>
      </c>
      <c r="L235" s="181">
        <f t="shared" si="45"/>
        <v>6248766.3636363633</v>
      </c>
      <c r="M235" s="188">
        <f>IFERROR(H235/$Q$51,0)</f>
        <v>2.9939304863776164E-4</v>
      </c>
    </row>
    <row r="236" spans="2:13" ht="29.25" customHeight="1">
      <c r="B236" s="344"/>
      <c r="C236" s="337"/>
      <c r="D236" s="371"/>
      <c r="E236" s="80" t="s">
        <v>150</v>
      </c>
      <c r="F236" s="231" t="s">
        <v>171</v>
      </c>
      <c r="G236" s="231" t="s">
        <v>413</v>
      </c>
      <c r="H236" s="81">
        <v>195</v>
      </c>
      <c r="I236" s="82">
        <v>604050350</v>
      </c>
      <c r="J236" s="83">
        <v>585126070</v>
      </c>
      <c r="K236" s="72">
        <f t="shared" si="46"/>
        <v>1189176420</v>
      </c>
      <c r="L236" s="182">
        <f t="shared" si="45"/>
        <v>6098340.615384615</v>
      </c>
      <c r="M236" s="189">
        <f t="shared" ref="M236:M239" si="54">IFERROR(H236/$Q$51,0)</f>
        <v>5.3074222258512292E-3</v>
      </c>
    </row>
    <row r="237" spans="2:13" ht="29.25" customHeight="1">
      <c r="B237" s="344"/>
      <c r="C237" s="337"/>
      <c r="D237" s="371"/>
      <c r="E237" s="80" t="s">
        <v>163</v>
      </c>
      <c r="F237" s="231" t="s">
        <v>173</v>
      </c>
      <c r="G237" s="231" t="s">
        <v>460</v>
      </c>
      <c r="H237" s="81">
        <v>13</v>
      </c>
      <c r="I237" s="82">
        <v>44549100</v>
      </c>
      <c r="J237" s="83">
        <v>28743680</v>
      </c>
      <c r="K237" s="72">
        <f t="shared" si="46"/>
        <v>73292780</v>
      </c>
      <c r="L237" s="182">
        <f t="shared" si="45"/>
        <v>5637906.153846154</v>
      </c>
      <c r="M237" s="189">
        <f t="shared" si="54"/>
        <v>3.5382814839008195E-4</v>
      </c>
    </row>
    <row r="238" spans="2:13" ht="29.25" customHeight="1">
      <c r="B238" s="344"/>
      <c r="C238" s="337"/>
      <c r="D238" s="371"/>
      <c r="E238" s="80" t="s">
        <v>189</v>
      </c>
      <c r="F238" s="231" t="s">
        <v>190</v>
      </c>
      <c r="G238" s="231" t="s">
        <v>717</v>
      </c>
      <c r="H238" s="81">
        <v>21</v>
      </c>
      <c r="I238" s="82">
        <v>102850850</v>
      </c>
      <c r="J238" s="83">
        <v>1039460</v>
      </c>
      <c r="K238" s="72">
        <f t="shared" si="46"/>
        <v>103890310</v>
      </c>
      <c r="L238" s="182">
        <f t="shared" si="45"/>
        <v>4947157.6190476194</v>
      </c>
      <c r="M238" s="189">
        <f t="shared" si="54"/>
        <v>5.7156854739936309E-4</v>
      </c>
    </row>
    <row r="239" spans="2:13" ht="29.25" customHeight="1" thickBot="1">
      <c r="B239" s="345"/>
      <c r="C239" s="339"/>
      <c r="D239" s="372"/>
      <c r="E239" s="84" t="s">
        <v>166</v>
      </c>
      <c r="F239" s="232" t="s">
        <v>176</v>
      </c>
      <c r="G239" s="232" t="s">
        <v>677</v>
      </c>
      <c r="H239" s="85">
        <v>27</v>
      </c>
      <c r="I239" s="86">
        <v>74791210</v>
      </c>
      <c r="J239" s="87">
        <v>52345190</v>
      </c>
      <c r="K239" s="73">
        <f t="shared" si="46"/>
        <v>127136400</v>
      </c>
      <c r="L239" s="183">
        <f t="shared" si="45"/>
        <v>4708755.555555556</v>
      </c>
      <c r="M239" s="189">
        <f t="shared" si="54"/>
        <v>7.3487384665632397E-4</v>
      </c>
    </row>
    <row r="240" spans="2:13" ht="29.25" customHeight="1">
      <c r="B240" s="343">
        <v>48</v>
      </c>
      <c r="C240" s="356" t="s">
        <v>27</v>
      </c>
      <c r="D240" s="370">
        <f>Q52</f>
        <v>19692</v>
      </c>
      <c r="E240" s="88" t="s">
        <v>163</v>
      </c>
      <c r="F240" s="230" t="s">
        <v>173</v>
      </c>
      <c r="G240" s="230" t="s">
        <v>420</v>
      </c>
      <c r="H240" s="138">
        <v>11</v>
      </c>
      <c r="I240" s="139">
        <v>46641840</v>
      </c>
      <c r="J240" s="140">
        <v>26118070</v>
      </c>
      <c r="K240" s="71">
        <f>SUM(I240:J240)</f>
        <v>72759910</v>
      </c>
      <c r="L240" s="181">
        <f t="shared" si="45"/>
        <v>6614537.2727272725</v>
      </c>
      <c r="M240" s="188">
        <f>IFERROR(H240/$Q$52,0)</f>
        <v>5.5860247816372135E-4</v>
      </c>
    </row>
    <row r="241" spans="2:13" ht="29.25" customHeight="1">
      <c r="B241" s="344"/>
      <c r="C241" s="337"/>
      <c r="D241" s="371"/>
      <c r="E241" s="80" t="s">
        <v>169</v>
      </c>
      <c r="F241" s="231" t="s">
        <v>180</v>
      </c>
      <c r="G241" s="231" t="s">
        <v>834</v>
      </c>
      <c r="H241" s="81">
        <v>8</v>
      </c>
      <c r="I241" s="82">
        <v>46476680</v>
      </c>
      <c r="J241" s="83">
        <v>3657230</v>
      </c>
      <c r="K241" s="72">
        <f t="shared" si="46"/>
        <v>50133910</v>
      </c>
      <c r="L241" s="182">
        <f t="shared" si="45"/>
        <v>6266738.75</v>
      </c>
      <c r="M241" s="189">
        <f t="shared" ref="M241:M244" si="55">IFERROR(H241/$Q$52,0)</f>
        <v>4.0625634775543368E-4</v>
      </c>
    </row>
    <row r="242" spans="2:13" ht="29.25" customHeight="1">
      <c r="B242" s="344"/>
      <c r="C242" s="337"/>
      <c r="D242" s="371"/>
      <c r="E242" s="80" t="s">
        <v>152</v>
      </c>
      <c r="F242" s="231" t="s">
        <v>172</v>
      </c>
      <c r="G242" s="231" t="s">
        <v>239</v>
      </c>
      <c r="H242" s="81">
        <v>4</v>
      </c>
      <c r="I242" s="82">
        <v>24028830</v>
      </c>
      <c r="J242" s="83">
        <v>265390</v>
      </c>
      <c r="K242" s="72">
        <f t="shared" si="46"/>
        <v>24294220</v>
      </c>
      <c r="L242" s="182">
        <f t="shared" si="45"/>
        <v>6073555</v>
      </c>
      <c r="M242" s="189">
        <f t="shared" si="55"/>
        <v>2.0312817387771684E-4</v>
      </c>
    </row>
    <row r="243" spans="2:13" ht="29.25" customHeight="1">
      <c r="B243" s="344"/>
      <c r="C243" s="337"/>
      <c r="D243" s="371"/>
      <c r="E243" s="80" t="s">
        <v>150</v>
      </c>
      <c r="F243" s="231" t="s">
        <v>171</v>
      </c>
      <c r="G243" s="231" t="s">
        <v>419</v>
      </c>
      <c r="H243" s="81">
        <v>101</v>
      </c>
      <c r="I243" s="82">
        <v>229020450</v>
      </c>
      <c r="J243" s="83">
        <v>331607040</v>
      </c>
      <c r="K243" s="72">
        <f t="shared" si="46"/>
        <v>560627490</v>
      </c>
      <c r="L243" s="182">
        <f t="shared" si="45"/>
        <v>5550767.2277227724</v>
      </c>
      <c r="M243" s="189">
        <f t="shared" si="55"/>
        <v>5.1289863904123503E-3</v>
      </c>
    </row>
    <row r="244" spans="2:13" ht="29.25" customHeight="1" thickBot="1">
      <c r="B244" s="345"/>
      <c r="C244" s="339"/>
      <c r="D244" s="372"/>
      <c r="E244" s="84" t="s">
        <v>219</v>
      </c>
      <c r="F244" s="232" t="s">
        <v>220</v>
      </c>
      <c r="G244" s="232" t="s">
        <v>835</v>
      </c>
      <c r="H244" s="85">
        <v>5</v>
      </c>
      <c r="I244" s="86">
        <v>23577230</v>
      </c>
      <c r="J244" s="87">
        <v>1562840</v>
      </c>
      <c r="K244" s="73">
        <f t="shared" si="46"/>
        <v>25140070</v>
      </c>
      <c r="L244" s="183">
        <f t="shared" si="45"/>
        <v>5028014</v>
      </c>
      <c r="M244" s="190">
        <f t="shared" si="55"/>
        <v>2.5391021734714607E-4</v>
      </c>
    </row>
    <row r="245" spans="2:13" ht="29.25" customHeight="1">
      <c r="B245" s="343">
        <v>49</v>
      </c>
      <c r="C245" s="356" t="s">
        <v>28</v>
      </c>
      <c r="D245" s="370">
        <f>Q53</f>
        <v>20040</v>
      </c>
      <c r="E245" s="88" t="s">
        <v>167</v>
      </c>
      <c r="F245" s="230" t="s">
        <v>178</v>
      </c>
      <c r="G245" s="230" t="s">
        <v>256</v>
      </c>
      <c r="H245" s="138">
        <v>1</v>
      </c>
      <c r="I245" s="139">
        <v>5579430</v>
      </c>
      <c r="J245" s="140">
        <v>1639370</v>
      </c>
      <c r="K245" s="71">
        <f>SUM(I245:J245)</f>
        <v>7218800</v>
      </c>
      <c r="L245" s="181">
        <f t="shared" si="45"/>
        <v>7218800</v>
      </c>
      <c r="M245" s="188">
        <f>IFERROR(H245/$Q$53,0)</f>
        <v>4.99001996007984E-5</v>
      </c>
    </row>
    <row r="246" spans="2:13" ht="29.25" customHeight="1">
      <c r="B246" s="344"/>
      <c r="C246" s="337"/>
      <c r="D246" s="371"/>
      <c r="E246" s="80" t="s">
        <v>228</v>
      </c>
      <c r="F246" s="231" t="s">
        <v>229</v>
      </c>
      <c r="G246" s="231" t="s">
        <v>836</v>
      </c>
      <c r="H246" s="81">
        <v>3</v>
      </c>
      <c r="I246" s="82">
        <v>18066080</v>
      </c>
      <c r="J246" s="83">
        <v>1708970</v>
      </c>
      <c r="K246" s="72">
        <f t="shared" si="46"/>
        <v>19775050</v>
      </c>
      <c r="L246" s="182">
        <f t="shared" si="45"/>
        <v>6591683.333333333</v>
      </c>
      <c r="M246" s="189">
        <f t="shared" ref="M246:M249" si="56">IFERROR(H246/$Q$53,0)</f>
        <v>1.4970059880239521E-4</v>
      </c>
    </row>
    <row r="247" spans="2:13" ht="29.25" customHeight="1">
      <c r="B247" s="344"/>
      <c r="C247" s="337"/>
      <c r="D247" s="371"/>
      <c r="E247" s="80" t="s">
        <v>163</v>
      </c>
      <c r="F247" s="231" t="s">
        <v>173</v>
      </c>
      <c r="G247" s="231" t="s">
        <v>837</v>
      </c>
      <c r="H247" s="81">
        <v>4</v>
      </c>
      <c r="I247" s="82">
        <v>16796390</v>
      </c>
      <c r="J247" s="83">
        <v>9224520</v>
      </c>
      <c r="K247" s="72">
        <f t="shared" si="46"/>
        <v>26020910</v>
      </c>
      <c r="L247" s="182">
        <f t="shared" si="45"/>
        <v>6505227.5</v>
      </c>
      <c r="M247" s="189">
        <f t="shared" si="56"/>
        <v>1.996007984031936E-4</v>
      </c>
    </row>
    <row r="248" spans="2:13" ht="29.25" customHeight="1">
      <c r="B248" s="344"/>
      <c r="C248" s="337"/>
      <c r="D248" s="371"/>
      <c r="E248" s="80" t="s">
        <v>151</v>
      </c>
      <c r="F248" s="231" t="s">
        <v>162</v>
      </c>
      <c r="G248" s="231" t="s">
        <v>808</v>
      </c>
      <c r="H248" s="81">
        <v>7</v>
      </c>
      <c r="I248" s="82">
        <v>44020910</v>
      </c>
      <c r="J248" s="83">
        <v>1189080</v>
      </c>
      <c r="K248" s="72">
        <f t="shared" si="46"/>
        <v>45209990</v>
      </c>
      <c r="L248" s="182">
        <f t="shared" si="45"/>
        <v>6458570</v>
      </c>
      <c r="M248" s="189">
        <f t="shared" si="56"/>
        <v>3.4930139720558884E-4</v>
      </c>
    </row>
    <row r="249" spans="2:13" ht="29.25" customHeight="1" thickBot="1">
      <c r="B249" s="345"/>
      <c r="C249" s="339"/>
      <c r="D249" s="372"/>
      <c r="E249" s="84" t="s">
        <v>152</v>
      </c>
      <c r="F249" s="232" t="s">
        <v>172</v>
      </c>
      <c r="G249" s="232" t="s">
        <v>239</v>
      </c>
      <c r="H249" s="85">
        <v>2</v>
      </c>
      <c r="I249" s="86">
        <v>12051470</v>
      </c>
      <c r="J249" s="87">
        <v>364630</v>
      </c>
      <c r="K249" s="73">
        <f t="shared" si="46"/>
        <v>12416100</v>
      </c>
      <c r="L249" s="183">
        <f t="shared" si="45"/>
        <v>6208050</v>
      </c>
      <c r="M249" s="189">
        <f t="shared" si="56"/>
        <v>9.9800399201596801E-5</v>
      </c>
    </row>
    <row r="250" spans="2:13" ht="29.25" customHeight="1">
      <c r="B250" s="343">
        <v>50</v>
      </c>
      <c r="C250" s="356" t="s">
        <v>17</v>
      </c>
      <c r="D250" s="370">
        <f>Q54</f>
        <v>17774</v>
      </c>
      <c r="E250" s="88" t="s">
        <v>219</v>
      </c>
      <c r="F250" s="230" t="s">
        <v>220</v>
      </c>
      <c r="G250" s="230" t="s">
        <v>838</v>
      </c>
      <c r="H250" s="138">
        <v>3</v>
      </c>
      <c r="I250" s="139">
        <v>20142120</v>
      </c>
      <c r="J250" s="140">
        <v>461960</v>
      </c>
      <c r="K250" s="71">
        <f>SUM(I250:J250)</f>
        <v>20604080</v>
      </c>
      <c r="L250" s="181">
        <f t="shared" si="45"/>
        <v>6868026.666666667</v>
      </c>
      <c r="M250" s="188">
        <f>IFERROR(H250/$Q$54,0)</f>
        <v>1.6878586699673682E-4</v>
      </c>
    </row>
    <row r="251" spans="2:13" ht="29.25" customHeight="1">
      <c r="B251" s="344"/>
      <c r="C251" s="337"/>
      <c r="D251" s="371"/>
      <c r="E251" s="80" t="s">
        <v>151</v>
      </c>
      <c r="F251" s="231" t="s">
        <v>162</v>
      </c>
      <c r="G251" s="231" t="s">
        <v>418</v>
      </c>
      <c r="H251" s="81">
        <v>8</v>
      </c>
      <c r="I251" s="82">
        <v>50147780</v>
      </c>
      <c r="J251" s="83">
        <v>539170</v>
      </c>
      <c r="K251" s="72">
        <f t="shared" si="46"/>
        <v>50686950</v>
      </c>
      <c r="L251" s="182">
        <f t="shared" si="45"/>
        <v>6335868.75</v>
      </c>
      <c r="M251" s="191">
        <f t="shared" ref="M251:M254" si="57">IFERROR(H251/$Q$54,0)</f>
        <v>4.5009564532463148E-4</v>
      </c>
    </row>
    <row r="252" spans="2:13" ht="29.25" customHeight="1">
      <c r="B252" s="344"/>
      <c r="C252" s="337"/>
      <c r="D252" s="371"/>
      <c r="E252" s="80" t="s">
        <v>233</v>
      </c>
      <c r="F252" s="231" t="s">
        <v>234</v>
      </c>
      <c r="G252" s="231" t="s">
        <v>839</v>
      </c>
      <c r="H252" s="81">
        <v>12</v>
      </c>
      <c r="I252" s="82">
        <v>33126770</v>
      </c>
      <c r="J252" s="83">
        <v>35626300</v>
      </c>
      <c r="K252" s="72">
        <f t="shared" si="46"/>
        <v>68753070</v>
      </c>
      <c r="L252" s="182">
        <f t="shared" si="45"/>
        <v>5729422.5</v>
      </c>
      <c r="M252" s="189">
        <f t="shared" si="57"/>
        <v>6.7514346798694727E-4</v>
      </c>
    </row>
    <row r="253" spans="2:13" ht="29.25" customHeight="1">
      <c r="B253" s="344"/>
      <c r="C253" s="337"/>
      <c r="D253" s="371"/>
      <c r="E253" s="80" t="s">
        <v>150</v>
      </c>
      <c r="F253" s="231" t="s">
        <v>171</v>
      </c>
      <c r="G253" s="231" t="s">
        <v>413</v>
      </c>
      <c r="H253" s="81">
        <v>106</v>
      </c>
      <c r="I253" s="82">
        <v>282011280</v>
      </c>
      <c r="J253" s="83">
        <v>304875290</v>
      </c>
      <c r="K253" s="72">
        <f t="shared" si="46"/>
        <v>586886570</v>
      </c>
      <c r="L253" s="182">
        <f t="shared" si="45"/>
        <v>5536665.7547169812</v>
      </c>
      <c r="M253" s="189">
        <f t="shared" si="57"/>
        <v>5.9637673005513668E-3</v>
      </c>
    </row>
    <row r="254" spans="2:13" ht="29.25" customHeight="1" thickBot="1">
      <c r="B254" s="345"/>
      <c r="C254" s="339"/>
      <c r="D254" s="372"/>
      <c r="E254" s="84" t="s">
        <v>163</v>
      </c>
      <c r="F254" s="232" t="s">
        <v>173</v>
      </c>
      <c r="G254" s="232" t="s">
        <v>511</v>
      </c>
      <c r="H254" s="85">
        <v>4</v>
      </c>
      <c r="I254" s="86">
        <v>8882560</v>
      </c>
      <c r="J254" s="87">
        <v>12167150</v>
      </c>
      <c r="K254" s="73">
        <f t="shared" si="46"/>
        <v>21049710</v>
      </c>
      <c r="L254" s="183">
        <f t="shared" si="45"/>
        <v>5262427.5</v>
      </c>
      <c r="M254" s="190">
        <f t="shared" si="57"/>
        <v>2.2504782266231574E-4</v>
      </c>
    </row>
    <row r="255" spans="2:13" ht="29.25" customHeight="1">
      <c r="B255" s="343">
        <v>51</v>
      </c>
      <c r="C255" s="356" t="s">
        <v>49</v>
      </c>
      <c r="D255" s="370">
        <f>Q55</f>
        <v>23492</v>
      </c>
      <c r="E255" s="88" t="s">
        <v>163</v>
      </c>
      <c r="F255" s="230" t="s">
        <v>173</v>
      </c>
      <c r="G255" s="230" t="s">
        <v>840</v>
      </c>
      <c r="H255" s="138">
        <v>14</v>
      </c>
      <c r="I255" s="139">
        <v>79624550</v>
      </c>
      <c r="J255" s="140">
        <v>20821260</v>
      </c>
      <c r="K255" s="71">
        <f>SUM(I255:J255)</f>
        <v>100445810</v>
      </c>
      <c r="L255" s="181">
        <f t="shared" si="45"/>
        <v>7174700.7142857146</v>
      </c>
      <c r="M255" s="188">
        <f>IFERROR(H255/$Q$55,0)</f>
        <v>5.9594755661501785E-4</v>
      </c>
    </row>
    <row r="256" spans="2:13" ht="29.25" customHeight="1">
      <c r="B256" s="344"/>
      <c r="C256" s="337"/>
      <c r="D256" s="371"/>
      <c r="E256" s="80" t="s">
        <v>169</v>
      </c>
      <c r="F256" s="231" t="s">
        <v>180</v>
      </c>
      <c r="G256" s="231" t="s">
        <v>841</v>
      </c>
      <c r="H256" s="81">
        <v>5</v>
      </c>
      <c r="I256" s="82">
        <v>33521140</v>
      </c>
      <c r="J256" s="83">
        <v>2105780</v>
      </c>
      <c r="K256" s="72">
        <f t="shared" si="46"/>
        <v>35626920</v>
      </c>
      <c r="L256" s="182">
        <f t="shared" si="45"/>
        <v>7125384</v>
      </c>
      <c r="M256" s="189">
        <f t="shared" ref="M256:M259" si="58">IFERROR(H256/$Q$55,0)</f>
        <v>2.1283841307679209E-4</v>
      </c>
    </row>
    <row r="257" spans="2:13" ht="29.25" customHeight="1">
      <c r="B257" s="344"/>
      <c r="C257" s="337"/>
      <c r="D257" s="371"/>
      <c r="E257" s="80" t="s">
        <v>233</v>
      </c>
      <c r="F257" s="231" t="s">
        <v>234</v>
      </c>
      <c r="G257" s="231" t="s">
        <v>842</v>
      </c>
      <c r="H257" s="81">
        <v>20</v>
      </c>
      <c r="I257" s="82">
        <v>53803160</v>
      </c>
      <c r="J257" s="83">
        <v>83839400</v>
      </c>
      <c r="K257" s="72">
        <f t="shared" si="46"/>
        <v>137642560</v>
      </c>
      <c r="L257" s="182">
        <f t="shared" si="45"/>
        <v>6882128</v>
      </c>
      <c r="M257" s="189">
        <f t="shared" si="58"/>
        <v>8.5135365230716836E-4</v>
      </c>
    </row>
    <row r="258" spans="2:13" ht="29.25" customHeight="1">
      <c r="B258" s="344"/>
      <c r="C258" s="337"/>
      <c r="D258" s="371"/>
      <c r="E258" s="80" t="s">
        <v>150</v>
      </c>
      <c r="F258" s="231" t="s">
        <v>171</v>
      </c>
      <c r="G258" s="231" t="s">
        <v>419</v>
      </c>
      <c r="H258" s="81">
        <v>107</v>
      </c>
      <c r="I258" s="82">
        <v>386419280</v>
      </c>
      <c r="J258" s="83">
        <v>302372940</v>
      </c>
      <c r="K258" s="72">
        <f t="shared" si="46"/>
        <v>688792220</v>
      </c>
      <c r="L258" s="182">
        <f t="shared" si="45"/>
        <v>6437310.4672897197</v>
      </c>
      <c r="M258" s="189">
        <f t="shared" si="58"/>
        <v>4.5547420398433514E-3</v>
      </c>
    </row>
    <row r="259" spans="2:13" ht="29.25" customHeight="1" thickBot="1">
      <c r="B259" s="345"/>
      <c r="C259" s="339"/>
      <c r="D259" s="372"/>
      <c r="E259" s="84" t="s">
        <v>188</v>
      </c>
      <c r="F259" s="232" t="s">
        <v>698</v>
      </c>
      <c r="G259" s="232" t="s">
        <v>242</v>
      </c>
      <c r="H259" s="85">
        <v>1</v>
      </c>
      <c r="I259" s="86">
        <v>6084490</v>
      </c>
      <c r="J259" s="87">
        <v>330300</v>
      </c>
      <c r="K259" s="73">
        <f t="shared" si="46"/>
        <v>6414790</v>
      </c>
      <c r="L259" s="183">
        <f t="shared" si="45"/>
        <v>6414790</v>
      </c>
      <c r="M259" s="189">
        <f t="shared" si="58"/>
        <v>4.2567682615358418E-5</v>
      </c>
    </row>
    <row r="260" spans="2:13" ht="29.25" customHeight="1">
      <c r="B260" s="343">
        <v>52</v>
      </c>
      <c r="C260" s="356" t="s">
        <v>5</v>
      </c>
      <c r="D260" s="370">
        <f>Q56</f>
        <v>19280</v>
      </c>
      <c r="E260" s="88" t="s">
        <v>152</v>
      </c>
      <c r="F260" s="230" t="s">
        <v>172</v>
      </c>
      <c r="G260" s="230" t="s">
        <v>284</v>
      </c>
      <c r="H260" s="138">
        <v>1</v>
      </c>
      <c r="I260" s="139">
        <v>6565000</v>
      </c>
      <c r="J260" s="140">
        <v>21720</v>
      </c>
      <c r="K260" s="71">
        <f>SUM(I260:J260)</f>
        <v>6586720</v>
      </c>
      <c r="L260" s="181">
        <f t="shared" si="45"/>
        <v>6586720</v>
      </c>
      <c r="M260" s="188">
        <f>IFERROR(H260/$Q$56,0)</f>
        <v>5.1867219917012447E-5</v>
      </c>
    </row>
    <row r="261" spans="2:13" ht="36">
      <c r="B261" s="344"/>
      <c r="C261" s="337"/>
      <c r="D261" s="371"/>
      <c r="E261" s="80" t="s">
        <v>151</v>
      </c>
      <c r="F261" s="231" t="s">
        <v>162</v>
      </c>
      <c r="G261" s="231" t="s">
        <v>843</v>
      </c>
      <c r="H261" s="81">
        <v>9</v>
      </c>
      <c r="I261" s="82">
        <v>57610260</v>
      </c>
      <c r="J261" s="83">
        <v>1596830</v>
      </c>
      <c r="K261" s="72">
        <f t="shared" si="46"/>
        <v>59207090</v>
      </c>
      <c r="L261" s="182">
        <f t="shared" ref="L261:L324" si="59">IFERROR(K261/H261,"-")</f>
        <v>6578565.555555556</v>
      </c>
      <c r="M261" s="189">
        <f t="shared" ref="M261:M264" si="60">IFERROR(H261/$Q$56,0)</f>
        <v>4.6680497925311206E-4</v>
      </c>
    </row>
    <row r="262" spans="2:13" ht="29.25" customHeight="1">
      <c r="B262" s="344"/>
      <c r="C262" s="337"/>
      <c r="D262" s="371"/>
      <c r="E262" s="80" t="s">
        <v>168</v>
      </c>
      <c r="F262" s="231" t="s">
        <v>179</v>
      </c>
      <c r="G262" s="231" t="s">
        <v>844</v>
      </c>
      <c r="H262" s="81">
        <v>2</v>
      </c>
      <c r="I262" s="82">
        <v>10661060</v>
      </c>
      <c r="J262" s="83">
        <v>1964650</v>
      </c>
      <c r="K262" s="72">
        <f t="shared" si="46"/>
        <v>12625710</v>
      </c>
      <c r="L262" s="182">
        <f t="shared" si="59"/>
        <v>6312855</v>
      </c>
      <c r="M262" s="189">
        <f t="shared" si="60"/>
        <v>1.0373443983402489E-4</v>
      </c>
    </row>
    <row r="263" spans="2:13" ht="29.25" customHeight="1">
      <c r="B263" s="344"/>
      <c r="C263" s="337"/>
      <c r="D263" s="371"/>
      <c r="E263" s="80" t="s">
        <v>150</v>
      </c>
      <c r="F263" s="231" t="s">
        <v>171</v>
      </c>
      <c r="G263" s="231" t="s">
        <v>413</v>
      </c>
      <c r="H263" s="81">
        <v>68</v>
      </c>
      <c r="I263" s="82">
        <v>204183340</v>
      </c>
      <c r="J263" s="83">
        <v>212283220</v>
      </c>
      <c r="K263" s="72">
        <f t="shared" si="46"/>
        <v>416466560</v>
      </c>
      <c r="L263" s="182">
        <f t="shared" si="59"/>
        <v>6124508.2352941176</v>
      </c>
      <c r="M263" s="189">
        <f t="shared" si="60"/>
        <v>3.5269709543568465E-3</v>
      </c>
    </row>
    <row r="264" spans="2:13" ht="29.25" customHeight="1" thickBot="1">
      <c r="B264" s="345"/>
      <c r="C264" s="339"/>
      <c r="D264" s="372"/>
      <c r="E264" s="84" t="s">
        <v>250</v>
      </c>
      <c r="F264" s="232" t="s">
        <v>251</v>
      </c>
      <c r="G264" s="232" t="s">
        <v>783</v>
      </c>
      <c r="H264" s="85">
        <v>15</v>
      </c>
      <c r="I264" s="86">
        <v>22874980</v>
      </c>
      <c r="J264" s="87">
        <v>60693390</v>
      </c>
      <c r="K264" s="73">
        <f t="shared" si="46"/>
        <v>83568370</v>
      </c>
      <c r="L264" s="183">
        <f t="shared" si="59"/>
        <v>5571224.666666667</v>
      </c>
      <c r="M264" s="189">
        <f t="shared" si="60"/>
        <v>7.7800829875518667E-4</v>
      </c>
    </row>
    <row r="265" spans="2:13" ht="29.25" customHeight="1">
      <c r="B265" s="343">
        <v>53</v>
      </c>
      <c r="C265" s="356" t="s">
        <v>23</v>
      </c>
      <c r="D265" s="370">
        <f>Q57</f>
        <v>10926</v>
      </c>
      <c r="E265" s="88" t="s">
        <v>163</v>
      </c>
      <c r="F265" s="230" t="s">
        <v>173</v>
      </c>
      <c r="G265" s="230" t="s">
        <v>447</v>
      </c>
      <c r="H265" s="138">
        <v>5</v>
      </c>
      <c r="I265" s="139">
        <v>19100290</v>
      </c>
      <c r="J265" s="140">
        <v>8527670</v>
      </c>
      <c r="K265" s="71">
        <f>SUM(I265:J265)</f>
        <v>27627960</v>
      </c>
      <c r="L265" s="181">
        <f t="shared" si="59"/>
        <v>5525592</v>
      </c>
      <c r="M265" s="188">
        <f>IFERROR(H265/$Q$57,0)</f>
        <v>4.5762401610836536E-4</v>
      </c>
    </row>
    <row r="266" spans="2:13" ht="29.25" customHeight="1">
      <c r="B266" s="344"/>
      <c r="C266" s="337"/>
      <c r="D266" s="371"/>
      <c r="E266" s="80" t="s">
        <v>150</v>
      </c>
      <c r="F266" s="231" t="s">
        <v>171</v>
      </c>
      <c r="G266" s="231" t="s">
        <v>413</v>
      </c>
      <c r="H266" s="81">
        <v>34</v>
      </c>
      <c r="I266" s="82">
        <v>85502620</v>
      </c>
      <c r="J266" s="83">
        <v>97082770</v>
      </c>
      <c r="K266" s="72">
        <f t="shared" ref="K266:K329" si="61">SUM(I266:J266)</f>
        <v>182585390</v>
      </c>
      <c r="L266" s="182">
        <f t="shared" si="59"/>
        <v>5370158.5294117648</v>
      </c>
      <c r="M266" s="189">
        <f t="shared" ref="M266:M269" si="62">IFERROR(H266/$Q$57,0)</f>
        <v>3.1118433095368844E-3</v>
      </c>
    </row>
    <row r="267" spans="2:13" ht="29.25" customHeight="1">
      <c r="B267" s="344"/>
      <c r="C267" s="337"/>
      <c r="D267" s="371"/>
      <c r="E267" s="80" t="s">
        <v>244</v>
      </c>
      <c r="F267" s="231" t="s">
        <v>245</v>
      </c>
      <c r="G267" s="231" t="s">
        <v>845</v>
      </c>
      <c r="H267" s="81">
        <v>15</v>
      </c>
      <c r="I267" s="82">
        <v>70768720</v>
      </c>
      <c r="J267" s="83">
        <v>4878810</v>
      </c>
      <c r="K267" s="72">
        <f t="shared" si="61"/>
        <v>75647530</v>
      </c>
      <c r="L267" s="182">
        <f t="shared" si="59"/>
        <v>5043168.666666667</v>
      </c>
      <c r="M267" s="189">
        <f t="shared" si="62"/>
        <v>1.3728720483250961E-3</v>
      </c>
    </row>
    <row r="268" spans="2:13" ht="36" customHeight="1">
      <c r="B268" s="344"/>
      <c r="C268" s="337"/>
      <c r="D268" s="371"/>
      <c r="E268" s="80" t="s">
        <v>230</v>
      </c>
      <c r="F268" s="231" t="s">
        <v>231</v>
      </c>
      <c r="G268" s="231" t="s">
        <v>846</v>
      </c>
      <c r="H268" s="81">
        <v>15</v>
      </c>
      <c r="I268" s="82">
        <v>71159450</v>
      </c>
      <c r="J268" s="83">
        <v>2820630</v>
      </c>
      <c r="K268" s="72">
        <f t="shared" si="61"/>
        <v>73980080</v>
      </c>
      <c r="L268" s="182">
        <f t="shared" si="59"/>
        <v>4932005.333333333</v>
      </c>
      <c r="M268" s="189">
        <f t="shared" si="62"/>
        <v>1.3728720483250961E-3</v>
      </c>
    </row>
    <row r="269" spans="2:13" ht="29.25" customHeight="1" thickBot="1">
      <c r="B269" s="345"/>
      <c r="C269" s="339"/>
      <c r="D269" s="372"/>
      <c r="E269" s="84" t="s">
        <v>188</v>
      </c>
      <c r="F269" s="232" t="s">
        <v>698</v>
      </c>
      <c r="G269" s="232" t="s">
        <v>847</v>
      </c>
      <c r="H269" s="85">
        <v>4</v>
      </c>
      <c r="I269" s="86">
        <v>16364550</v>
      </c>
      <c r="J269" s="87">
        <v>2848520</v>
      </c>
      <c r="K269" s="73">
        <f t="shared" si="61"/>
        <v>19213070</v>
      </c>
      <c r="L269" s="183">
        <f t="shared" si="59"/>
        <v>4803267.5</v>
      </c>
      <c r="M269" s="189">
        <f t="shared" si="62"/>
        <v>3.6609921288669232E-4</v>
      </c>
    </row>
    <row r="270" spans="2:13" ht="29.25" customHeight="1">
      <c r="B270" s="343">
        <v>54</v>
      </c>
      <c r="C270" s="356" t="s">
        <v>29</v>
      </c>
      <c r="D270" s="370">
        <f>Q58</f>
        <v>18396</v>
      </c>
      <c r="E270" s="88" t="s">
        <v>163</v>
      </c>
      <c r="F270" s="230" t="s">
        <v>173</v>
      </c>
      <c r="G270" s="230" t="s">
        <v>827</v>
      </c>
      <c r="H270" s="138">
        <v>7</v>
      </c>
      <c r="I270" s="139">
        <v>37183370</v>
      </c>
      <c r="J270" s="140">
        <v>17351130</v>
      </c>
      <c r="K270" s="71">
        <f>SUM(I270:J270)</f>
        <v>54534500</v>
      </c>
      <c r="L270" s="181">
        <f t="shared" si="59"/>
        <v>7790642.8571428573</v>
      </c>
      <c r="M270" s="188">
        <f>IFERROR(H270/$Q$58,0)</f>
        <v>3.8051750380517502E-4</v>
      </c>
    </row>
    <row r="271" spans="2:13" ht="36">
      <c r="B271" s="344"/>
      <c r="C271" s="337"/>
      <c r="D271" s="371"/>
      <c r="E271" s="80" t="s">
        <v>151</v>
      </c>
      <c r="F271" s="231" t="s">
        <v>162</v>
      </c>
      <c r="G271" s="231" t="s">
        <v>848</v>
      </c>
      <c r="H271" s="81">
        <v>8</v>
      </c>
      <c r="I271" s="82">
        <v>58567200</v>
      </c>
      <c r="J271" s="83">
        <v>1963540</v>
      </c>
      <c r="K271" s="72">
        <f t="shared" si="61"/>
        <v>60530740</v>
      </c>
      <c r="L271" s="182">
        <f t="shared" si="59"/>
        <v>7566342.5</v>
      </c>
      <c r="M271" s="189">
        <f t="shared" ref="M271:M274" si="63">IFERROR(H271/$Q$58,0)</f>
        <v>4.3487714720591431E-4</v>
      </c>
    </row>
    <row r="272" spans="2:13" ht="29.25" customHeight="1">
      <c r="B272" s="344"/>
      <c r="C272" s="337"/>
      <c r="D272" s="371"/>
      <c r="E272" s="80" t="s">
        <v>250</v>
      </c>
      <c r="F272" s="231" t="s">
        <v>251</v>
      </c>
      <c r="G272" s="231" t="s">
        <v>849</v>
      </c>
      <c r="H272" s="81">
        <v>9</v>
      </c>
      <c r="I272" s="82">
        <v>16186320</v>
      </c>
      <c r="J272" s="83">
        <v>36944610</v>
      </c>
      <c r="K272" s="72">
        <f t="shared" si="61"/>
        <v>53130930</v>
      </c>
      <c r="L272" s="182">
        <f t="shared" si="59"/>
        <v>5903436.666666667</v>
      </c>
      <c r="M272" s="189">
        <f t="shared" si="63"/>
        <v>4.8923679060665359E-4</v>
      </c>
    </row>
    <row r="273" spans="2:13" ht="29.25" customHeight="1">
      <c r="B273" s="344"/>
      <c r="C273" s="337"/>
      <c r="D273" s="371"/>
      <c r="E273" s="80" t="s">
        <v>150</v>
      </c>
      <c r="F273" s="231" t="s">
        <v>171</v>
      </c>
      <c r="G273" s="231" t="s">
        <v>413</v>
      </c>
      <c r="H273" s="81">
        <v>78</v>
      </c>
      <c r="I273" s="82">
        <v>255601890</v>
      </c>
      <c r="J273" s="83">
        <v>195118150</v>
      </c>
      <c r="K273" s="72">
        <f t="shared" si="61"/>
        <v>450720040</v>
      </c>
      <c r="L273" s="182">
        <f t="shared" si="59"/>
        <v>5778462.051282051</v>
      </c>
      <c r="M273" s="189">
        <f t="shared" si="63"/>
        <v>4.2400521852576645E-3</v>
      </c>
    </row>
    <row r="274" spans="2:13" ht="29.25" customHeight="1" thickBot="1">
      <c r="B274" s="345"/>
      <c r="C274" s="339"/>
      <c r="D274" s="372"/>
      <c r="E274" s="84" t="s">
        <v>213</v>
      </c>
      <c r="F274" s="232" t="s">
        <v>214</v>
      </c>
      <c r="G274" s="232" t="s">
        <v>246</v>
      </c>
      <c r="H274" s="85">
        <v>4</v>
      </c>
      <c r="I274" s="86">
        <v>19434040</v>
      </c>
      <c r="J274" s="87">
        <v>2452730</v>
      </c>
      <c r="K274" s="73">
        <f t="shared" si="61"/>
        <v>21886770</v>
      </c>
      <c r="L274" s="183">
        <f t="shared" si="59"/>
        <v>5471692.5</v>
      </c>
      <c r="M274" s="190">
        <f t="shared" si="63"/>
        <v>2.1743857360295715E-4</v>
      </c>
    </row>
    <row r="275" spans="2:13" ht="29.25" customHeight="1">
      <c r="B275" s="343">
        <v>55</v>
      </c>
      <c r="C275" s="356" t="s">
        <v>18</v>
      </c>
      <c r="D275" s="370">
        <f>Q59</f>
        <v>19190</v>
      </c>
      <c r="E275" s="88" t="s">
        <v>210</v>
      </c>
      <c r="F275" s="230" t="s">
        <v>211</v>
      </c>
      <c r="G275" s="230" t="s">
        <v>285</v>
      </c>
      <c r="H275" s="138">
        <v>1</v>
      </c>
      <c r="I275" s="139">
        <v>11226450</v>
      </c>
      <c r="J275" s="140">
        <v>266150</v>
      </c>
      <c r="K275" s="71">
        <f>SUM(I275:J275)</f>
        <v>11492600</v>
      </c>
      <c r="L275" s="181">
        <f t="shared" si="59"/>
        <v>11492600</v>
      </c>
      <c r="M275" s="188">
        <f>IFERROR(H275/$Q$59,0)</f>
        <v>5.2110474205315268E-5</v>
      </c>
    </row>
    <row r="276" spans="2:13" ht="29.25" customHeight="1">
      <c r="B276" s="344"/>
      <c r="C276" s="337"/>
      <c r="D276" s="371"/>
      <c r="E276" s="80" t="s">
        <v>233</v>
      </c>
      <c r="F276" s="231" t="s">
        <v>234</v>
      </c>
      <c r="G276" s="231" t="s">
        <v>850</v>
      </c>
      <c r="H276" s="81">
        <v>12</v>
      </c>
      <c r="I276" s="82">
        <v>50797450</v>
      </c>
      <c r="J276" s="83">
        <v>41855830</v>
      </c>
      <c r="K276" s="72">
        <f t="shared" si="61"/>
        <v>92653280</v>
      </c>
      <c r="L276" s="182">
        <f t="shared" si="59"/>
        <v>7721106.666666667</v>
      </c>
      <c r="M276" s="189">
        <f t="shared" ref="M276:M279" si="64">IFERROR(H276/$Q$59,0)</f>
        <v>6.2532569046378319E-4</v>
      </c>
    </row>
    <row r="277" spans="2:13" ht="29.25" customHeight="1">
      <c r="B277" s="344"/>
      <c r="C277" s="337"/>
      <c r="D277" s="371"/>
      <c r="E277" s="80" t="s">
        <v>163</v>
      </c>
      <c r="F277" s="231" t="s">
        <v>173</v>
      </c>
      <c r="G277" s="231" t="s">
        <v>515</v>
      </c>
      <c r="H277" s="81">
        <v>10</v>
      </c>
      <c r="I277" s="82">
        <v>37855990</v>
      </c>
      <c r="J277" s="83">
        <v>21822850</v>
      </c>
      <c r="K277" s="72">
        <f t="shared" si="61"/>
        <v>59678840</v>
      </c>
      <c r="L277" s="182">
        <f t="shared" si="59"/>
        <v>5967884</v>
      </c>
      <c r="M277" s="189">
        <f t="shared" si="64"/>
        <v>5.2110474205315264E-4</v>
      </c>
    </row>
    <row r="278" spans="2:13" ht="29.25" customHeight="1">
      <c r="B278" s="344"/>
      <c r="C278" s="337"/>
      <c r="D278" s="371"/>
      <c r="E278" s="80" t="s">
        <v>150</v>
      </c>
      <c r="F278" s="231" t="s">
        <v>171</v>
      </c>
      <c r="G278" s="231" t="s">
        <v>413</v>
      </c>
      <c r="H278" s="81">
        <v>140</v>
      </c>
      <c r="I278" s="82">
        <v>333826610</v>
      </c>
      <c r="J278" s="83">
        <v>496212380</v>
      </c>
      <c r="K278" s="72">
        <f t="shared" si="61"/>
        <v>830038990</v>
      </c>
      <c r="L278" s="182">
        <f t="shared" si="59"/>
        <v>5928849.9285714282</v>
      </c>
      <c r="M278" s="189">
        <f t="shared" si="64"/>
        <v>7.2954663887441372E-3</v>
      </c>
    </row>
    <row r="279" spans="2:13" ht="29.25" customHeight="1" thickBot="1">
      <c r="B279" s="345"/>
      <c r="C279" s="339"/>
      <c r="D279" s="372"/>
      <c r="E279" s="84" t="s">
        <v>166</v>
      </c>
      <c r="F279" s="232" t="s">
        <v>176</v>
      </c>
      <c r="G279" s="232" t="s">
        <v>851</v>
      </c>
      <c r="H279" s="85">
        <v>13</v>
      </c>
      <c r="I279" s="86">
        <v>45037430</v>
      </c>
      <c r="J279" s="87">
        <v>28134010</v>
      </c>
      <c r="K279" s="73">
        <f t="shared" si="61"/>
        <v>73171440</v>
      </c>
      <c r="L279" s="183">
        <f t="shared" si="59"/>
        <v>5628572.307692308</v>
      </c>
      <c r="M279" s="189">
        <f t="shared" si="64"/>
        <v>6.7743616466909846E-4</v>
      </c>
    </row>
    <row r="280" spans="2:13" ht="29.25" customHeight="1">
      <c r="B280" s="343">
        <v>56</v>
      </c>
      <c r="C280" s="356" t="s">
        <v>11</v>
      </c>
      <c r="D280" s="370">
        <f>Q60</f>
        <v>11815</v>
      </c>
      <c r="E280" s="88" t="s">
        <v>240</v>
      </c>
      <c r="F280" s="230" t="s">
        <v>241</v>
      </c>
      <c r="G280" s="230" t="s">
        <v>852</v>
      </c>
      <c r="H280" s="138">
        <v>3</v>
      </c>
      <c r="I280" s="139">
        <v>16182860</v>
      </c>
      <c r="J280" s="140">
        <v>2491520</v>
      </c>
      <c r="K280" s="71">
        <f>SUM(I280:J280)</f>
        <v>18674380</v>
      </c>
      <c r="L280" s="181">
        <f t="shared" si="59"/>
        <v>6224793.333333333</v>
      </c>
      <c r="M280" s="188">
        <f>IFERROR(H280/$Q$60,0)</f>
        <v>2.5391451544646637E-4</v>
      </c>
    </row>
    <row r="281" spans="2:13" ht="29.25" customHeight="1">
      <c r="B281" s="344"/>
      <c r="C281" s="337"/>
      <c r="D281" s="371"/>
      <c r="E281" s="80" t="s">
        <v>151</v>
      </c>
      <c r="F281" s="231" t="s">
        <v>162</v>
      </c>
      <c r="G281" s="231" t="s">
        <v>437</v>
      </c>
      <c r="H281" s="81">
        <v>4</v>
      </c>
      <c r="I281" s="82">
        <v>23469540</v>
      </c>
      <c r="J281" s="83">
        <v>556550</v>
      </c>
      <c r="K281" s="72">
        <f t="shared" si="61"/>
        <v>24026090</v>
      </c>
      <c r="L281" s="182">
        <f t="shared" si="59"/>
        <v>6006522.5</v>
      </c>
      <c r="M281" s="189">
        <f t="shared" ref="M281:M284" si="65">IFERROR(H281/$Q$60,0)</f>
        <v>3.3855268726195513E-4</v>
      </c>
    </row>
    <row r="282" spans="2:13" ht="29.25" customHeight="1">
      <c r="B282" s="344"/>
      <c r="C282" s="337"/>
      <c r="D282" s="371"/>
      <c r="E282" s="80" t="s">
        <v>150</v>
      </c>
      <c r="F282" s="231" t="s">
        <v>171</v>
      </c>
      <c r="G282" s="231" t="s">
        <v>413</v>
      </c>
      <c r="H282" s="81">
        <v>56</v>
      </c>
      <c r="I282" s="82">
        <v>189293380</v>
      </c>
      <c r="J282" s="83">
        <v>146358500</v>
      </c>
      <c r="K282" s="72">
        <f t="shared" si="61"/>
        <v>335651880</v>
      </c>
      <c r="L282" s="182">
        <f t="shared" si="59"/>
        <v>5993783.5714285718</v>
      </c>
      <c r="M282" s="189">
        <f t="shared" si="65"/>
        <v>4.739737621667372E-3</v>
      </c>
    </row>
    <row r="283" spans="2:13" ht="29.25" customHeight="1">
      <c r="B283" s="344"/>
      <c r="C283" s="337"/>
      <c r="D283" s="371"/>
      <c r="E283" s="80" t="s">
        <v>213</v>
      </c>
      <c r="F283" s="231" t="s">
        <v>214</v>
      </c>
      <c r="G283" s="231" t="s">
        <v>853</v>
      </c>
      <c r="H283" s="81">
        <v>2</v>
      </c>
      <c r="I283" s="82">
        <v>11603510</v>
      </c>
      <c r="J283" s="83">
        <v>0</v>
      </c>
      <c r="K283" s="72">
        <f t="shared" si="61"/>
        <v>11603510</v>
      </c>
      <c r="L283" s="182">
        <f t="shared" si="59"/>
        <v>5801755</v>
      </c>
      <c r="M283" s="189">
        <f t="shared" si="65"/>
        <v>1.6927634363097757E-4</v>
      </c>
    </row>
    <row r="284" spans="2:13" ht="29.25" customHeight="1" thickBot="1">
      <c r="B284" s="345"/>
      <c r="C284" s="339"/>
      <c r="D284" s="372"/>
      <c r="E284" s="84" t="s">
        <v>273</v>
      </c>
      <c r="F284" s="232" t="s">
        <v>274</v>
      </c>
      <c r="G284" s="232" t="s">
        <v>854</v>
      </c>
      <c r="H284" s="85">
        <v>5</v>
      </c>
      <c r="I284" s="86">
        <v>25406580</v>
      </c>
      <c r="J284" s="87">
        <v>2850820</v>
      </c>
      <c r="K284" s="73">
        <f t="shared" si="61"/>
        <v>28257400</v>
      </c>
      <c r="L284" s="183">
        <f t="shared" si="59"/>
        <v>5651480</v>
      </c>
      <c r="M284" s="189">
        <f t="shared" si="65"/>
        <v>4.2319085907744394E-4</v>
      </c>
    </row>
    <row r="285" spans="2:13" ht="29.25" customHeight="1">
      <c r="B285" s="343">
        <v>57</v>
      </c>
      <c r="C285" s="356" t="s">
        <v>50</v>
      </c>
      <c r="D285" s="370">
        <f>Q61</f>
        <v>8838</v>
      </c>
      <c r="E285" s="88" t="s">
        <v>260</v>
      </c>
      <c r="F285" s="230" t="s">
        <v>261</v>
      </c>
      <c r="G285" s="230" t="s">
        <v>855</v>
      </c>
      <c r="H285" s="138">
        <v>12</v>
      </c>
      <c r="I285" s="139">
        <v>72598870</v>
      </c>
      <c r="J285" s="140">
        <v>5490950</v>
      </c>
      <c r="K285" s="71">
        <f>SUM(I285:J285)</f>
        <v>78089820</v>
      </c>
      <c r="L285" s="181">
        <f t="shared" si="59"/>
        <v>6507485</v>
      </c>
      <c r="M285" s="188">
        <f>IFERROR(H285/$Q$61,0)</f>
        <v>1.3577732518669382E-3</v>
      </c>
    </row>
    <row r="286" spans="2:13" ht="29.25" customHeight="1">
      <c r="B286" s="344"/>
      <c r="C286" s="337"/>
      <c r="D286" s="371"/>
      <c r="E286" s="80" t="s">
        <v>161</v>
      </c>
      <c r="F286" s="231" t="s">
        <v>1001</v>
      </c>
      <c r="G286" s="231" t="s">
        <v>286</v>
      </c>
      <c r="H286" s="81">
        <v>2</v>
      </c>
      <c r="I286" s="82">
        <v>11899000</v>
      </c>
      <c r="J286" s="83">
        <v>0</v>
      </c>
      <c r="K286" s="72">
        <f t="shared" si="61"/>
        <v>11899000</v>
      </c>
      <c r="L286" s="182">
        <f t="shared" si="59"/>
        <v>5949500</v>
      </c>
      <c r="M286" s="189">
        <f t="shared" ref="M286:M289" si="66">IFERROR(H286/$Q$61,0)</f>
        <v>2.2629554197782303E-4</v>
      </c>
    </row>
    <row r="287" spans="2:13" ht="29.25" customHeight="1">
      <c r="B287" s="344"/>
      <c r="C287" s="337"/>
      <c r="D287" s="371"/>
      <c r="E287" s="80" t="s">
        <v>150</v>
      </c>
      <c r="F287" s="231" t="s">
        <v>171</v>
      </c>
      <c r="G287" s="231" t="s">
        <v>413</v>
      </c>
      <c r="H287" s="81">
        <v>63</v>
      </c>
      <c r="I287" s="82">
        <v>195456760</v>
      </c>
      <c r="J287" s="83">
        <v>173363280</v>
      </c>
      <c r="K287" s="72">
        <f t="shared" si="61"/>
        <v>368820040</v>
      </c>
      <c r="L287" s="182">
        <f t="shared" si="59"/>
        <v>5854286.3492063489</v>
      </c>
      <c r="M287" s="189">
        <f t="shared" si="66"/>
        <v>7.1283095723014261E-3</v>
      </c>
    </row>
    <row r="288" spans="2:13" ht="29.25" customHeight="1">
      <c r="B288" s="344"/>
      <c r="C288" s="337"/>
      <c r="D288" s="371"/>
      <c r="E288" s="80" t="s">
        <v>257</v>
      </c>
      <c r="F288" s="231" t="s">
        <v>258</v>
      </c>
      <c r="G288" s="231" t="s">
        <v>856</v>
      </c>
      <c r="H288" s="81">
        <v>10</v>
      </c>
      <c r="I288" s="82">
        <v>47381100</v>
      </c>
      <c r="J288" s="83">
        <v>5712010</v>
      </c>
      <c r="K288" s="72">
        <f t="shared" si="61"/>
        <v>53093110</v>
      </c>
      <c r="L288" s="182">
        <f t="shared" si="59"/>
        <v>5309311</v>
      </c>
      <c r="M288" s="189">
        <f t="shared" si="66"/>
        <v>1.1314777098891152E-3</v>
      </c>
    </row>
    <row r="289" spans="2:13" ht="29.25" customHeight="1" thickBot="1">
      <c r="B289" s="345"/>
      <c r="C289" s="339"/>
      <c r="D289" s="372"/>
      <c r="E289" s="84" t="s">
        <v>189</v>
      </c>
      <c r="F289" s="232" t="s">
        <v>190</v>
      </c>
      <c r="G289" s="232" t="s">
        <v>857</v>
      </c>
      <c r="H289" s="85">
        <v>16</v>
      </c>
      <c r="I289" s="86">
        <v>78656430</v>
      </c>
      <c r="J289" s="87">
        <v>1950610</v>
      </c>
      <c r="K289" s="73">
        <f t="shared" si="61"/>
        <v>80607040</v>
      </c>
      <c r="L289" s="183">
        <f t="shared" si="59"/>
        <v>5037940</v>
      </c>
      <c r="M289" s="189">
        <f t="shared" si="66"/>
        <v>1.8103643358225842E-3</v>
      </c>
    </row>
    <row r="290" spans="2:13" ht="36">
      <c r="B290" s="343">
        <v>58</v>
      </c>
      <c r="C290" s="356" t="s">
        <v>30</v>
      </c>
      <c r="D290" s="370">
        <f>Q62</f>
        <v>10258</v>
      </c>
      <c r="E290" s="88" t="s">
        <v>151</v>
      </c>
      <c r="F290" s="230" t="s">
        <v>162</v>
      </c>
      <c r="G290" s="230" t="s">
        <v>858</v>
      </c>
      <c r="H290" s="138">
        <v>4</v>
      </c>
      <c r="I290" s="139">
        <v>28091880</v>
      </c>
      <c r="J290" s="140">
        <v>323970</v>
      </c>
      <c r="K290" s="71">
        <f>SUM(I290:J290)</f>
        <v>28415850</v>
      </c>
      <c r="L290" s="181">
        <f t="shared" si="59"/>
        <v>7103962.5</v>
      </c>
      <c r="M290" s="188">
        <f>IFERROR(H290/$Q$62,0)</f>
        <v>3.8993955936829789E-4</v>
      </c>
    </row>
    <row r="291" spans="2:13" ht="29.25" customHeight="1">
      <c r="B291" s="344"/>
      <c r="C291" s="337"/>
      <c r="D291" s="371"/>
      <c r="E291" s="80" t="s">
        <v>150</v>
      </c>
      <c r="F291" s="231" t="s">
        <v>171</v>
      </c>
      <c r="G291" s="231" t="s">
        <v>413</v>
      </c>
      <c r="H291" s="81">
        <v>53</v>
      </c>
      <c r="I291" s="82">
        <v>152624290</v>
      </c>
      <c r="J291" s="83">
        <v>168091510</v>
      </c>
      <c r="K291" s="72">
        <f t="shared" si="61"/>
        <v>320715800</v>
      </c>
      <c r="L291" s="182">
        <f t="shared" si="59"/>
        <v>6051241.5094339624</v>
      </c>
      <c r="M291" s="189">
        <f t="shared" ref="M291:M294" si="67">IFERROR(H291/$Q$62,0)</f>
        <v>5.1666991616299476E-3</v>
      </c>
    </row>
    <row r="292" spans="2:13" ht="29.25" customHeight="1">
      <c r="B292" s="344"/>
      <c r="C292" s="337"/>
      <c r="D292" s="371"/>
      <c r="E292" s="80" t="s">
        <v>152</v>
      </c>
      <c r="F292" s="231" t="s">
        <v>172</v>
      </c>
      <c r="G292" s="231" t="s">
        <v>239</v>
      </c>
      <c r="H292" s="81">
        <v>2</v>
      </c>
      <c r="I292" s="82">
        <v>11587810</v>
      </c>
      <c r="J292" s="83">
        <v>224910</v>
      </c>
      <c r="K292" s="72">
        <f t="shared" si="61"/>
        <v>11812720</v>
      </c>
      <c r="L292" s="182">
        <f t="shared" si="59"/>
        <v>5906360</v>
      </c>
      <c r="M292" s="189">
        <f t="shared" si="67"/>
        <v>1.9496977968414895E-4</v>
      </c>
    </row>
    <row r="293" spans="2:13" ht="29.25" customHeight="1">
      <c r="B293" s="344"/>
      <c r="C293" s="337"/>
      <c r="D293" s="371"/>
      <c r="E293" s="80" t="s">
        <v>163</v>
      </c>
      <c r="F293" s="231" t="s">
        <v>173</v>
      </c>
      <c r="G293" s="231" t="s">
        <v>417</v>
      </c>
      <c r="H293" s="81">
        <v>5</v>
      </c>
      <c r="I293" s="82">
        <v>14622050</v>
      </c>
      <c r="J293" s="83">
        <v>14230510</v>
      </c>
      <c r="K293" s="72">
        <f t="shared" si="61"/>
        <v>28852560</v>
      </c>
      <c r="L293" s="182">
        <f t="shared" si="59"/>
        <v>5770512</v>
      </c>
      <c r="M293" s="189">
        <f t="shared" si="67"/>
        <v>4.8742444921037238E-4</v>
      </c>
    </row>
    <row r="294" spans="2:13" ht="29.25" customHeight="1" thickBot="1">
      <c r="B294" s="345"/>
      <c r="C294" s="339"/>
      <c r="D294" s="372"/>
      <c r="E294" s="84" t="s">
        <v>223</v>
      </c>
      <c r="F294" s="232" t="s">
        <v>224</v>
      </c>
      <c r="G294" s="232" t="s">
        <v>859</v>
      </c>
      <c r="H294" s="85">
        <v>26</v>
      </c>
      <c r="I294" s="86">
        <v>119653360</v>
      </c>
      <c r="J294" s="87">
        <v>16124590</v>
      </c>
      <c r="K294" s="73">
        <f t="shared" si="61"/>
        <v>135777950</v>
      </c>
      <c r="L294" s="183">
        <f t="shared" si="59"/>
        <v>5222228.846153846</v>
      </c>
      <c r="M294" s="189">
        <f t="shared" si="67"/>
        <v>2.5346071358939366E-3</v>
      </c>
    </row>
    <row r="295" spans="2:13" ht="29.25" customHeight="1">
      <c r="B295" s="343">
        <v>59</v>
      </c>
      <c r="C295" s="356" t="s">
        <v>24</v>
      </c>
      <c r="D295" s="370">
        <f>Q63</f>
        <v>73515</v>
      </c>
      <c r="E295" s="88" t="s">
        <v>151</v>
      </c>
      <c r="F295" s="230" t="s">
        <v>162</v>
      </c>
      <c r="G295" s="230" t="s">
        <v>482</v>
      </c>
      <c r="H295" s="138">
        <v>22</v>
      </c>
      <c r="I295" s="139">
        <v>132757470</v>
      </c>
      <c r="J295" s="140">
        <v>3207270</v>
      </c>
      <c r="K295" s="71">
        <f>SUM(I295:J295)</f>
        <v>135964740</v>
      </c>
      <c r="L295" s="181">
        <f t="shared" si="59"/>
        <v>6180215.4545454541</v>
      </c>
      <c r="M295" s="188">
        <f>IFERROR(H295/$Q$63,0)</f>
        <v>2.9925865469632049E-4</v>
      </c>
    </row>
    <row r="296" spans="2:13" ht="29.25" customHeight="1">
      <c r="B296" s="344"/>
      <c r="C296" s="337"/>
      <c r="D296" s="371"/>
      <c r="E296" s="80" t="s">
        <v>150</v>
      </c>
      <c r="F296" s="231" t="s">
        <v>171</v>
      </c>
      <c r="G296" s="231" t="s">
        <v>419</v>
      </c>
      <c r="H296" s="81">
        <v>376</v>
      </c>
      <c r="I296" s="82">
        <v>1204893670</v>
      </c>
      <c r="J296" s="83">
        <v>979092050</v>
      </c>
      <c r="K296" s="72">
        <f t="shared" si="61"/>
        <v>2183985720</v>
      </c>
      <c r="L296" s="182">
        <f t="shared" si="59"/>
        <v>5808472.6595744677</v>
      </c>
      <c r="M296" s="189">
        <f t="shared" ref="M296:M299" si="68">IFERROR(H296/$Q$63,0)</f>
        <v>5.1146024620825686E-3</v>
      </c>
    </row>
    <row r="297" spans="2:13" ht="29.25" customHeight="1">
      <c r="B297" s="344"/>
      <c r="C297" s="337"/>
      <c r="D297" s="371"/>
      <c r="E297" s="80" t="s">
        <v>152</v>
      </c>
      <c r="F297" s="231" t="s">
        <v>172</v>
      </c>
      <c r="G297" s="231" t="s">
        <v>860</v>
      </c>
      <c r="H297" s="81">
        <v>14</v>
      </c>
      <c r="I297" s="82">
        <v>68417160</v>
      </c>
      <c r="J297" s="83">
        <v>4746670</v>
      </c>
      <c r="K297" s="72">
        <f t="shared" si="61"/>
        <v>73163830</v>
      </c>
      <c r="L297" s="182">
        <f t="shared" si="59"/>
        <v>5225987.8571428573</v>
      </c>
      <c r="M297" s="189">
        <f t="shared" si="68"/>
        <v>1.9043732571584029E-4</v>
      </c>
    </row>
    <row r="298" spans="2:13" ht="29.25" customHeight="1">
      <c r="B298" s="344"/>
      <c r="C298" s="337"/>
      <c r="D298" s="371"/>
      <c r="E298" s="80" t="s">
        <v>153</v>
      </c>
      <c r="F298" s="231" t="s">
        <v>177</v>
      </c>
      <c r="G298" s="231" t="s">
        <v>861</v>
      </c>
      <c r="H298" s="81">
        <v>3</v>
      </c>
      <c r="I298" s="82">
        <v>14399130</v>
      </c>
      <c r="J298" s="83">
        <v>512710</v>
      </c>
      <c r="K298" s="72">
        <f t="shared" si="61"/>
        <v>14911840</v>
      </c>
      <c r="L298" s="182">
        <f t="shared" si="59"/>
        <v>4970613.333333333</v>
      </c>
      <c r="M298" s="189">
        <f t="shared" si="68"/>
        <v>4.0807998367680063E-5</v>
      </c>
    </row>
    <row r="299" spans="2:13" ht="29.25" customHeight="1" thickBot="1">
      <c r="B299" s="345"/>
      <c r="C299" s="339"/>
      <c r="D299" s="372"/>
      <c r="E299" s="84" t="s">
        <v>163</v>
      </c>
      <c r="F299" s="232" t="s">
        <v>173</v>
      </c>
      <c r="G299" s="232" t="s">
        <v>521</v>
      </c>
      <c r="H299" s="85">
        <v>14</v>
      </c>
      <c r="I299" s="86">
        <v>38288240</v>
      </c>
      <c r="J299" s="87">
        <v>30518610</v>
      </c>
      <c r="K299" s="73">
        <f t="shared" si="61"/>
        <v>68806850</v>
      </c>
      <c r="L299" s="183">
        <f t="shared" si="59"/>
        <v>4914775</v>
      </c>
      <c r="M299" s="189">
        <f t="shared" si="68"/>
        <v>1.9043732571584029E-4</v>
      </c>
    </row>
    <row r="300" spans="2:13" ht="29.25" customHeight="1">
      <c r="B300" s="343">
        <v>60</v>
      </c>
      <c r="C300" s="356" t="s">
        <v>51</v>
      </c>
      <c r="D300" s="370">
        <f>Q64</f>
        <v>9476</v>
      </c>
      <c r="E300" s="88" t="s">
        <v>169</v>
      </c>
      <c r="F300" s="230" t="s">
        <v>180</v>
      </c>
      <c r="G300" s="230" t="s">
        <v>287</v>
      </c>
      <c r="H300" s="138">
        <v>1</v>
      </c>
      <c r="I300" s="139">
        <v>8503030</v>
      </c>
      <c r="J300" s="140">
        <v>232280</v>
      </c>
      <c r="K300" s="71">
        <f>SUM(I300:J300)</f>
        <v>8735310</v>
      </c>
      <c r="L300" s="181">
        <f t="shared" si="59"/>
        <v>8735310</v>
      </c>
      <c r="M300" s="188">
        <f>IFERROR(H300/$Q$64,0)</f>
        <v>1.0552975939214858E-4</v>
      </c>
    </row>
    <row r="301" spans="2:13" ht="29.25" customHeight="1">
      <c r="B301" s="344"/>
      <c r="C301" s="337"/>
      <c r="D301" s="371"/>
      <c r="E301" s="80" t="s">
        <v>288</v>
      </c>
      <c r="F301" s="231" t="s">
        <v>289</v>
      </c>
      <c r="G301" s="231" t="s">
        <v>862</v>
      </c>
      <c r="H301" s="81">
        <v>17</v>
      </c>
      <c r="I301" s="82">
        <v>108337670</v>
      </c>
      <c r="J301" s="83">
        <v>8936290</v>
      </c>
      <c r="K301" s="72">
        <f t="shared" si="61"/>
        <v>117273960</v>
      </c>
      <c r="L301" s="182">
        <f t="shared" si="59"/>
        <v>6898468.2352941176</v>
      </c>
      <c r="M301" s="189">
        <f t="shared" ref="M301:M304" si="69">IFERROR(H301/$Q$64,0)</f>
        <v>1.7940059096665259E-3</v>
      </c>
    </row>
    <row r="302" spans="2:13" ht="36">
      <c r="B302" s="344"/>
      <c r="C302" s="337"/>
      <c r="D302" s="371"/>
      <c r="E302" s="80" t="s">
        <v>151</v>
      </c>
      <c r="F302" s="231" t="s">
        <v>162</v>
      </c>
      <c r="G302" s="231" t="s">
        <v>829</v>
      </c>
      <c r="H302" s="81">
        <v>6</v>
      </c>
      <c r="I302" s="82">
        <v>39292230</v>
      </c>
      <c r="J302" s="83">
        <v>2064120</v>
      </c>
      <c r="K302" s="72">
        <f t="shared" si="61"/>
        <v>41356350</v>
      </c>
      <c r="L302" s="182">
        <f t="shared" si="59"/>
        <v>6892725</v>
      </c>
      <c r="M302" s="189">
        <f t="shared" si="69"/>
        <v>6.3317855635289147E-4</v>
      </c>
    </row>
    <row r="303" spans="2:13" ht="29.25" customHeight="1">
      <c r="B303" s="344"/>
      <c r="C303" s="337"/>
      <c r="D303" s="371"/>
      <c r="E303" s="80" t="s">
        <v>163</v>
      </c>
      <c r="F303" s="231" t="s">
        <v>173</v>
      </c>
      <c r="G303" s="231" t="s">
        <v>863</v>
      </c>
      <c r="H303" s="81">
        <v>7</v>
      </c>
      <c r="I303" s="82">
        <v>32242690</v>
      </c>
      <c r="J303" s="83">
        <v>11395170</v>
      </c>
      <c r="K303" s="72">
        <f t="shared" si="61"/>
        <v>43637860</v>
      </c>
      <c r="L303" s="182">
        <f t="shared" si="59"/>
        <v>6233980</v>
      </c>
      <c r="M303" s="189">
        <f t="shared" si="69"/>
        <v>7.3870831574504006E-4</v>
      </c>
    </row>
    <row r="304" spans="2:13" ht="29.25" customHeight="1" thickBot="1">
      <c r="B304" s="345"/>
      <c r="C304" s="339"/>
      <c r="D304" s="372"/>
      <c r="E304" s="84" t="s">
        <v>168</v>
      </c>
      <c r="F304" s="232" t="s">
        <v>179</v>
      </c>
      <c r="G304" s="232" t="s">
        <v>225</v>
      </c>
      <c r="H304" s="85">
        <v>1</v>
      </c>
      <c r="I304" s="86">
        <v>6104000</v>
      </c>
      <c r="J304" s="87">
        <v>0</v>
      </c>
      <c r="K304" s="73">
        <f t="shared" si="61"/>
        <v>6104000</v>
      </c>
      <c r="L304" s="183">
        <f t="shared" si="59"/>
        <v>6104000</v>
      </c>
      <c r="M304" s="190">
        <f t="shared" si="69"/>
        <v>1.0552975939214858E-4</v>
      </c>
    </row>
    <row r="305" spans="2:13" ht="29.25" customHeight="1">
      <c r="B305" s="343">
        <v>61</v>
      </c>
      <c r="C305" s="356" t="s">
        <v>19</v>
      </c>
      <c r="D305" s="370">
        <f>Q65</f>
        <v>8144</v>
      </c>
      <c r="E305" s="88" t="s">
        <v>290</v>
      </c>
      <c r="F305" s="230" t="s">
        <v>699</v>
      </c>
      <c r="G305" s="230" t="s">
        <v>864</v>
      </c>
      <c r="H305" s="138">
        <v>2</v>
      </c>
      <c r="I305" s="139">
        <v>12472280</v>
      </c>
      <c r="J305" s="140">
        <v>1556640</v>
      </c>
      <c r="K305" s="71">
        <f>SUM(I305:J305)</f>
        <v>14028920</v>
      </c>
      <c r="L305" s="181">
        <f t="shared" si="59"/>
        <v>7014460</v>
      </c>
      <c r="M305" s="188">
        <f>IFERROR(H305/$Q$65,0)</f>
        <v>2.4557956777996069E-4</v>
      </c>
    </row>
    <row r="306" spans="2:13" ht="29.25" customHeight="1">
      <c r="B306" s="344"/>
      <c r="C306" s="337"/>
      <c r="D306" s="371"/>
      <c r="E306" s="80" t="s">
        <v>163</v>
      </c>
      <c r="F306" s="231" t="s">
        <v>173</v>
      </c>
      <c r="G306" s="231" t="s">
        <v>494</v>
      </c>
      <c r="H306" s="81">
        <v>4</v>
      </c>
      <c r="I306" s="82">
        <v>18234420</v>
      </c>
      <c r="J306" s="83">
        <v>7976250</v>
      </c>
      <c r="K306" s="72">
        <f t="shared" si="61"/>
        <v>26210670</v>
      </c>
      <c r="L306" s="182">
        <f t="shared" si="59"/>
        <v>6552667.5</v>
      </c>
      <c r="M306" s="189">
        <f t="shared" ref="M306:M309" si="70">IFERROR(H306/$Q$65,0)</f>
        <v>4.9115913555992138E-4</v>
      </c>
    </row>
    <row r="307" spans="2:13" ht="29.25" customHeight="1">
      <c r="B307" s="344"/>
      <c r="C307" s="337"/>
      <c r="D307" s="371"/>
      <c r="E307" s="80" t="s">
        <v>288</v>
      </c>
      <c r="F307" s="231" t="s">
        <v>289</v>
      </c>
      <c r="G307" s="231" t="s">
        <v>291</v>
      </c>
      <c r="H307" s="81">
        <v>2</v>
      </c>
      <c r="I307" s="82">
        <v>9437540</v>
      </c>
      <c r="J307" s="83">
        <v>1251040</v>
      </c>
      <c r="K307" s="72">
        <f t="shared" si="61"/>
        <v>10688580</v>
      </c>
      <c r="L307" s="182">
        <f t="shared" si="59"/>
        <v>5344290</v>
      </c>
      <c r="M307" s="189">
        <f t="shared" si="70"/>
        <v>2.4557956777996069E-4</v>
      </c>
    </row>
    <row r="308" spans="2:13" ht="29.25" customHeight="1">
      <c r="B308" s="344"/>
      <c r="C308" s="337"/>
      <c r="D308" s="371"/>
      <c r="E308" s="80" t="s">
        <v>151</v>
      </c>
      <c r="F308" s="231" t="s">
        <v>162</v>
      </c>
      <c r="G308" s="231" t="s">
        <v>463</v>
      </c>
      <c r="H308" s="81">
        <v>4</v>
      </c>
      <c r="I308" s="82">
        <v>20471150</v>
      </c>
      <c r="J308" s="83">
        <v>52990</v>
      </c>
      <c r="K308" s="72">
        <f t="shared" si="61"/>
        <v>20524140</v>
      </c>
      <c r="L308" s="182">
        <f t="shared" si="59"/>
        <v>5131035</v>
      </c>
      <c r="M308" s="189">
        <f t="shared" si="70"/>
        <v>4.9115913555992138E-4</v>
      </c>
    </row>
    <row r="309" spans="2:13" ht="29.25" customHeight="1" thickBot="1">
      <c r="B309" s="345"/>
      <c r="C309" s="339"/>
      <c r="D309" s="372"/>
      <c r="E309" s="84" t="s">
        <v>248</v>
      </c>
      <c r="F309" s="232" t="s">
        <v>1004</v>
      </c>
      <c r="G309" s="232" t="s">
        <v>865</v>
      </c>
      <c r="H309" s="85">
        <v>13</v>
      </c>
      <c r="I309" s="86">
        <v>52246510</v>
      </c>
      <c r="J309" s="87">
        <v>13022490</v>
      </c>
      <c r="K309" s="73">
        <f t="shared" si="61"/>
        <v>65269000</v>
      </c>
      <c r="L309" s="183">
        <f t="shared" si="59"/>
        <v>5020692.307692308</v>
      </c>
      <c r="M309" s="189">
        <f t="shared" si="70"/>
        <v>1.5962671905697446E-3</v>
      </c>
    </row>
    <row r="310" spans="2:13" ht="29.25" customHeight="1">
      <c r="B310" s="343">
        <v>62</v>
      </c>
      <c r="C310" s="356" t="s">
        <v>20</v>
      </c>
      <c r="D310" s="370">
        <f>Q66</f>
        <v>12090</v>
      </c>
      <c r="E310" s="88" t="s">
        <v>164</v>
      </c>
      <c r="F310" s="230" t="s">
        <v>174</v>
      </c>
      <c r="G310" s="230" t="s">
        <v>243</v>
      </c>
      <c r="H310" s="138">
        <v>1</v>
      </c>
      <c r="I310" s="139">
        <v>7526100</v>
      </c>
      <c r="J310" s="140">
        <v>0</v>
      </c>
      <c r="K310" s="71">
        <f>SUM(I310:J310)</f>
        <v>7526100</v>
      </c>
      <c r="L310" s="181">
        <f t="shared" si="59"/>
        <v>7526100</v>
      </c>
      <c r="M310" s="188">
        <f>IFERROR(H310/$Q$66,0)</f>
        <v>8.271298593879239E-5</v>
      </c>
    </row>
    <row r="311" spans="2:13" ht="29.25" customHeight="1">
      <c r="B311" s="344"/>
      <c r="C311" s="337"/>
      <c r="D311" s="371"/>
      <c r="E311" s="80" t="s">
        <v>152</v>
      </c>
      <c r="F311" s="231" t="s">
        <v>172</v>
      </c>
      <c r="G311" s="231" t="s">
        <v>292</v>
      </c>
      <c r="H311" s="81">
        <v>1</v>
      </c>
      <c r="I311" s="82">
        <v>7061650</v>
      </c>
      <c r="J311" s="83">
        <v>0</v>
      </c>
      <c r="K311" s="72">
        <f t="shared" si="61"/>
        <v>7061650</v>
      </c>
      <c r="L311" s="182">
        <f t="shared" si="59"/>
        <v>7061650</v>
      </c>
      <c r="M311" s="189">
        <f t="shared" ref="M311:M314" si="71">IFERROR(H311/$Q$66,0)</f>
        <v>8.271298593879239E-5</v>
      </c>
    </row>
    <row r="312" spans="2:13" ht="29.25" customHeight="1">
      <c r="B312" s="344"/>
      <c r="C312" s="337"/>
      <c r="D312" s="371"/>
      <c r="E312" s="80" t="s">
        <v>150</v>
      </c>
      <c r="F312" s="231" t="s">
        <v>171</v>
      </c>
      <c r="G312" s="231" t="s">
        <v>413</v>
      </c>
      <c r="H312" s="81">
        <v>55</v>
      </c>
      <c r="I312" s="82">
        <v>188600350</v>
      </c>
      <c r="J312" s="83">
        <v>153857130</v>
      </c>
      <c r="K312" s="72">
        <f t="shared" si="61"/>
        <v>342457480</v>
      </c>
      <c r="L312" s="182">
        <f t="shared" si="59"/>
        <v>6226499.6363636367</v>
      </c>
      <c r="M312" s="189">
        <f t="shared" si="71"/>
        <v>4.5492142266335819E-3</v>
      </c>
    </row>
    <row r="313" spans="2:13" ht="29.25" customHeight="1">
      <c r="B313" s="344"/>
      <c r="C313" s="337"/>
      <c r="D313" s="371"/>
      <c r="E313" s="80" t="s">
        <v>250</v>
      </c>
      <c r="F313" s="231" t="s">
        <v>251</v>
      </c>
      <c r="G313" s="231" t="s">
        <v>266</v>
      </c>
      <c r="H313" s="81">
        <v>3</v>
      </c>
      <c r="I313" s="82">
        <v>1737570</v>
      </c>
      <c r="J313" s="83">
        <v>14129820</v>
      </c>
      <c r="K313" s="72">
        <f t="shared" si="61"/>
        <v>15867390</v>
      </c>
      <c r="L313" s="182">
        <f t="shared" si="59"/>
        <v>5289130</v>
      </c>
      <c r="M313" s="189">
        <f t="shared" si="71"/>
        <v>2.4813895781637717E-4</v>
      </c>
    </row>
    <row r="314" spans="2:13" ht="29.25" customHeight="1" thickBot="1">
      <c r="B314" s="345"/>
      <c r="C314" s="339"/>
      <c r="D314" s="372"/>
      <c r="E314" s="84" t="s">
        <v>288</v>
      </c>
      <c r="F314" s="232" t="s">
        <v>289</v>
      </c>
      <c r="G314" s="232" t="s">
        <v>866</v>
      </c>
      <c r="H314" s="85">
        <v>16</v>
      </c>
      <c r="I314" s="86">
        <v>73741750</v>
      </c>
      <c r="J314" s="87">
        <v>10724860</v>
      </c>
      <c r="K314" s="73">
        <f t="shared" si="61"/>
        <v>84466610</v>
      </c>
      <c r="L314" s="183">
        <f t="shared" si="59"/>
        <v>5279163.125</v>
      </c>
      <c r="M314" s="189">
        <f t="shared" si="71"/>
        <v>1.3234077750206782E-3</v>
      </c>
    </row>
    <row r="315" spans="2:13" ht="29.25" customHeight="1">
      <c r="B315" s="343">
        <v>63</v>
      </c>
      <c r="C315" s="356" t="s">
        <v>31</v>
      </c>
      <c r="D315" s="370">
        <f>Q67</f>
        <v>8856</v>
      </c>
      <c r="E315" s="88" t="s">
        <v>240</v>
      </c>
      <c r="F315" s="230" t="s">
        <v>241</v>
      </c>
      <c r="G315" s="230" t="s">
        <v>293</v>
      </c>
      <c r="H315" s="138">
        <v>1</v>
      </c>
      <c r="I315" s="139">
        <v>6414670</v>
      </c>
      <c r="J315" s="140">
        <v>432860</v>
      </c>
      <c r="K315" s="71">
        <f>SUM(I315:J315)</f>
        <v>6847530</v>
      </c>
      <c r="L315" s="181">
        <f t="shared" si="59"/>
        <v>6847530</v>
      </c>
      <c r="M315" s="188">
        <f>IFERROR(H315/$Q$67,0)</f>
        <v>1.1291779584462511E-4</v>
      </c>
    </row>
    <row r="316" spans="2:13" ht="29.25" customHeight="1">
      <c r="B316" s="344"/>
      <c r="C316" s="337"/>
      <c r="D316" s="371"/>
      <c r="E316" s="80" t="s">
        <v>150</v>
      </c>
      <c r="F316" s="231" t="s">
        <v>171</v>
      </c>
      <c r="G316" s="231" t="s">
        <v>413</v>
      </c>
      <c r="H316" s="81">
        <v>44</v>
      </c>
      <c r="I316" s="82">
        <v>187334880</v>
      </c>
      <c r="J316" s="83">
        <v>96499260</v>
      </c>
      <c r="K316" s="72">
        <f t="shared" si="61"/>
        <v>283834140</v>
      </c>
      <c r="L316" s="182">
        <f t="shared" si="59"/>
        <v>6450775.9090909092</v>
      </c>
      <c r="M316" s="189">
        <f t="shared" ref="M316:M319" si="72">IFERROR(H316/$Q$67,0)</f>
        <v>4.9683830171635048E-3</v>
      </c>
    </row>
    <row r="317" spans="2:13" ht="29.25" customHeight="1">
      <c r="B317" s="344"/>
      <c r="C317" s="337"/>
      <c r="D317" s="371"/>
      <c r="E317" s="80" t="s">
        <v>250</v>
      </c>
      <c r="F317" s="231" t="s">
        <v>251</v>
      </c>
      <c r="G317" s="231" t="s">
        <v>867</v>
      </c>
      <c r="H317" s="81">
        <v>3</v>
      </c>
      <c r="I317" s="82">
        <v>6975550</v>
      </c>
      <c r="J317" s="83">
        <v>12149420</v>
      </c>
      <c r="K317" s="72">
        <f t="shared" si="61"/>
        <v>19124970</v>
      </c>
      <c r="L317" s="182">
        <f t="shared" si="59"/>
        <v>6374990</v>
      </c>
      <c r="M317" s="189">
        <f t="shared" si="72"/>
        <v>3.3875338753387534E-4</v>
      </c>
    </row>
    <row r="318" spans="2:13" ht="36">
      <c r="B318" s="344"/>
      <c r="C318" s="337"/>
      <c r="D318" s="371"/>
      <c r="E318" s="80" t="s">
        <v>166</v>
      </c>
      <c r="F318" s="231" t="s">
        <v>176</v>
      </c>
      <c r="G318" s="231" t="s">
        <v>868</v>
      </c>
      <c r="H318" s="81">
        <v>9</v>
      </c>
      <c r="I318" s="82">
        <v>20881070</v>
      </c>
      <c r="J318" s="83">
        <v>22820630</v>
      </c>
      <c r="K318" s="72">
        <f t="shared" si="61"/>
        <v>43701700</v>
      </c>
      <c r="L318" s="182">
        <f t="shared" si="59"/>
        <v>4855744.444444444</v>
      </c>
      <c r="M318" s="189">
        <f t="shared" si="72"/>
        <v>1.0162601626016261E-3</v>
      </c>
    </row>
    <row r="319" spans="2:13" ht="29.25" customHeight="1" thickBot="1">
      <c r="B319" s="345"/>
      <c r="C319" s="339"/>
      <c r="D319" s="372"/>
      <c r="E319" s="84" t="s">
        <v>163</v>
      </c>
      <c r="F319" s="232" t="s">
        <v>173</v>
      </c>
      <c r="G319" s="232" t="s">
        <v>869</v>
      </c>
      <c r="H319" s="85">
        <v>4</v>
      </c>
      <c r="I319" s="86">
        <v>11699690</v>
      </c>
      <c r="J319" s="87">
        <v>6989660</v>
      </c>
      <c r="K319" s="73">
        <f t="shared" si="61"/>
        <v>18689350</v>
      </c>
      <c r="L319" s="183">
        <f t="shared" si="59"/>
        <v>4672337.5</v>
      </c>
      <c r="M319" s="189">
        <f t="shared" si="72"/>
        <v>4.5167118337850043E-4</v>
      </c>
    </row>
    <row r="320" spans="2:13" ht="29.25" customHeight="1">
      <c r="B320" s="343">
        <v>64</v>
      </c>
      <c r="C320" s="356" t="s">
        <v>52</v>
      </c>
      <c r="D320" s="370">
        <f>Q68</f>
        <v>9348</v>
      </c>
      <c r="E320" s="88" t="s">
        <v>223</v>
      </c>
      <c r="F320" s="230" t="s">
        <v>224</v>
      </c>
      <c r="G320" s="230" t="s">
        <v>870</v>
      </c>
      <c r="H320" s="138">
        <v>24</v>
      </c>
      <c r="I320" s="139">
        <v>144679800</v>
      </c>
      <c r="J320" s="140">
        <v>14593500</v>
      </c>
      <c r="K320" s="71">
        <f>SUM(I320:J320)</f>
        <v>159273300</v>
      </c>
      <c r="L320" s="181">
        <f t="shared" si="59"/>
        <v>6636387.5</v>
      </c>
      <c r="M320" s="188">
        <f>IFERROR(H320/$Q$68,0)</f>
        <v>2.5673940949935813E-3</v>
      </c>
    </row>
    <row r="321" spans="2:13" ht="29.25" customHeight="1">
      <c r="B321" s="344"/>
      <c r="C321" s="337"/>
      <c r="D321" s="371"/>
      <c r="E321" s="80" t="s">
        <v>150</v>
      </c>
      <c r="F321" s="231" t="s">
        <v>171</v>
      </c>
      <c r="G321" s="231" t="s">
        <v>419</v>
      </c>
      <c r="H321" s="81">
        <v>62</v>
      </c>
      <c r="I321" s="82">
        <v>229306600</v>
      </c>
      <c r="J321" s="83">
        <v>168871150</v>
      </c>
      <c r="K321" s="72">
        <f t="shared" si="61"/>
        <v>398177750</v>
      </c>
      <c r="L321" s="182">
        <f t="shared" si="59"/>
        <v>6422221.7741935486</v>
      </c>
      <c r="M321" s="189">
        <f t="shared" ref="M321:M324" si="73">IFERROR(H321/$Q$68,0)</f>
        <v>6.6324347454000858E-3</v>
      </c>
    </row>
    <row r="322" spans="2:13" ht="36">
      <c r="B322" s="344"/>
      <c r="C322" s="337"/>
      <c r="D322" s="371"/>
      <c r="E322" s="80" t="s">
        <v>151</v>
      </c>
      <c r="F322" s="231" t="s">
        <v>162</v>
      </c>
      <c r="G322" s="231" t="s">
        <v>871</v>
      </c>
      <c r="H322" s="81">
        <v>4</v>
      </c>
      <c r="I322" s="82">
        <v>20111230</v>
      </c>
      <c r="J322" s="83">
        <v>666980</v>
      </c>
      <c r="K322" s="72">
        <f t="shared" si="61"/>
        <v>20778210</v>
      </c>
      <c r="L322" s="182">
        <f t="shared" si="59"/>
        <v>5194552.5</v>
      </c>
      <c r="M322" s="189">
        <f t="shared" si="73"/>
        <v>4.2789901583226359E-4</v>
      </c>
    </row>
    <row r="323" spans="2:13" ht="29.25" customHeight="1">
      <c r="B323" s="344"/>
      <c r="C323" s="337"/>
      <c r="D323" s="371"/>
      <c r="E323" s="80" t="s">
        <v>260</v>
      </c>
      <c r="F323" s="231" t="s">
        <v>261</v>
      </c>
      <c r="G323" s="231" t="s">
        <v>872</v>
      </c>
      <c r="H323" s="81">
        <v>23</v>
      </c>
      <c r="I323" s="82">
        <v>101199820</v>
      </c>
      <c r="J323" s="83">
        <v>13587970</v>
      </c>
      <c r="K323" s="72">
        <f t="shared" si="61"/>
        <v>114787790</v>
      </c>
      <c r="L323" s="182">
        <f t="shared" si="59"/>
        <v>4990773.4782608692</v>
      </c>
      <c r="M323" s="189">
        <f t="shared" si="73"/>
        <v>2.4604193410355155E-3</v>
      </c>
    </row>
    <row r="324" spans="2:13" ht="29.25" customHeight="1" thickBot="1">
      <c r="B324" s="345"/>
      <c r="C324" s="339"/>
      <c r="D324" s="372"/>
      <c r="E324" s="84" t="s">
        <v>169</v>
      </c>
      <c r="F324" s="232" t="s">
        <v>180</v>
      </c>
      <c r="G324" s="232" t="s">
        <v>294</v>
      </c>
      <c r="H324" s="85">
        <v>1</v>
      </c>
      <c r="I324" s="86">
        <v>4614220</v>
      </c>
      <c r="J324" s="87">
        <v>315250</v>
      </c>
      <c r="K324" s="73">
        <f t="shared" si="61"/>
        <v>4929470</v>
      </c>
      <c r="L324" s="183">
        <f t="shared" si="59"/>
        <v>4929470</v>
      </c>
      <c r="M324" s="189">
        <f t="shared" si="73"/>
        <v>1.069747539580659E-4</v>
      </c>
    </row>
    <row r="325" spans="2:13" ht="29.25" customHeight="1">
      <c r="B325" s="343">
        <v>65</v>
      </c>
      <c r="C325" s="356" t="s">
        <v>12</v>
      </c>
      <c r="D325" s="370">
        <f>Q69</f>
        <v>4511</v>
      </c>
      <c r="E325" s="88" t="s">
        <v>151</v>
      </c>
      <c r="F325" s="230" t="s">
        <v>162</v>
      </c>
      <c r="G325" s="230" t="s">
        <v>295</v>
      </c>
      <c r="H325" s="138">
        <v>2</v>
      </c>
      <c r="I325" s="139">
        <v>17935440</v>
      </c>
      <c r="J325" s="140">
        <v>287590</v>
      </c>
      <c r="K325" s="71">
        <f>SUM(I325:J325)</f>
        <v>18223030</v>
      </c>
      <c r="L325" s="181">
        <f t="shared" ref="L325:L379" si="74">IFERROR(K325/H325,"-")</f>
        <v>9111515</v>
      </c>
      <c r="M325" s="188">
        <f>IFERROR(H325/$Q$69,0)</f>
        <v>4.4336067390822432E-4</v>
      </c>
    </row>
    <row r="326" spans="2:13" ht="29.25" customHeight="1">
      <c r="B326" s="344"/>
      <c r="C326" s="337"/>
      <c r="D326" s="371"/>
      <c r="E326" s="80" t="s">
        <v>188</v>
      </c>
      <c r="F326" s="231" t="s">
        <v>698</v>
      </c>
      <c r="G326" s="231" t="s">
        <v>296</v>
      </c>
      <c r="H326" s="81">
        <v>1</v>
      </c>
      <c r="I326" s="82">
        <v>6359870</v>
      </c>
      <c r="J326" s="83">
        <v>105320</v>
      </c>
      <c r="K326" s="72">
        <f t="shared" si="61"/>
        <v>6465190</v>
      </c>
      <c r="L326" s="182">
        <f t="shared" si="74"/>
        <v>6465190</v>
      </c>
      <c r="M326" s="189">
        <f t="shared" ref="M326:M329" si="75">IFERROR(H326/$Q$69,0)</f>
        <v>2.2168033695411216E-4</v>
      </c>
    </row>
    <row r="327" spans="2:13" ht="29.25" customHeight="1">
      <c r="B327" s="344"/>
      <c r="C327" s="337"/>
      <c r="D327" s="371"/>
      <c r="E327" s="80" t="s">
        <v>189</v>
      </c>
      <c r="F327" s="231" t="s">
        <v>190</v>
      </c>
      <c r="G327" s="231" t="s">
        <v>191</v>
      </c>
      <c r="H327" s="81">
        <v>5</v>
      </c>
      <c r="I327" s="82">
        <v>29732600</v>
      </c>
      <c r="J327" s="83">
        <v>499070</v>
      </c>
      <c r="K327" s="72">
        <f t="shared" si="61"/>
        <v>30231670</v>
      </c>
      <c r="L327" s="182">
        <f t="shared" si="74"/>
        <v>6046334</v>
      </c>
      <c r="M327" s="189">
        <f t="shared" si="75"/>
        <v>1.1084016847705607E-3</v>
      </c>
    </row>
    <row r="328" spans="2:13" ht="29.25" customHeight="1">
      <c r="B328" s="344"/>
      <c r="C328" s="337"/>
      <c r="D328" s="371"/>
      <c r="E328" s="80" t="s">
        <v>150</v>
      </c>
      <c r="F328" s="231" t="s">
        <v>171</v>
      </c>
      <c r="G328" s="231" t="s">
        <v>873</v>
      </c>
      <c r="H328" s="81">
        <v>14</v>
      </c>
      <c r="I328" s="82">
        <v>36874740</v>
      </c>
      <c r="J328" s="83">
        <v>42595750</v>
      </c>
      <c r="K328" s="72">
        <f t="shared" si="61"/>
        <v>79470490</v>
      </c>
      <c r="L328" s="182">
        <f t="shared" si="74"/>
        <v>5676463.5714285718</v>
      </c>
      <c r="M328" s="189">
        <f t="shared" si="75"/>
        <v>3.1035247173575703E-3</v>
      </c>
    </row>
    <row r="329" spans="2:13" ht="29.25" customHeight="1" thickBot="1">
      <c r="B329" s="345"/>
      <c r="C329" s="339"/>
      <c r="D329" s="372"/>
      <c r="E329" s="84" t="s">
        <v>248</v>
      </c>
      <c r="F329" s="232" t="s">
        <v>1004</v>
      </c>
      <c r="G329" s="232" t="s">
        <v>874</v>
      </c>
      <c r="H329" s="85">
        <v>3</v>
      </c>
      <c r="I329" s="86">
        <v>15067550</v>
      </c>
      <c r="J329" s="87">
        <v>1306920</v>
      </c>
      <c r="K329" s="73">
        <f t="shared" si="61"/>
        <v>16374470</v>
      </c>
      <c r="L329" s="183">
        <f t="shared" si="74"/>
        <v>5458156.666666667</v>
      </c>
      <c r="M329" s="189">
        <f t="shared" si="75"/>
        <v>6.6504101086233653E-4</v>
      </c>
    </row>
    <row r="330" spans="2:13" ht="29.25" customHeight="1">
      <c r="B330" s="343">
        <v>66</v>
      </c>
      <c r="C330" s="356" t="s">
        <v>6</v>
      </c>
      <c r="D330" s="370">
        <f>Q70</f>
        <v>4569</v>
      </c>
      <c r="E330" s="88" t="s">
        <v>297</v>
      </c>
      <c r="F330" s="230" t="s">
        <v>298</v>
      </c>
      <c r="G330" s="230" t="s">
        <v>299</v>
      </c>
      <c r="H330" s="138">
        <v>1</v>
      </c>
      <c r="I330" s="139">
        <v>7576800</v>
      </c>
      <c r="J330" s="140">
        <v>0</v>
      </c>
      <c r="K330" s="71">
        <f>SUM(I330:J330)</f>
        <v>7576800</v>
      </c>
      <c r="L330" s="181">
        <f t="shared" si="74"/>
        <v>7576800</v>
      </c>
      <c r="M330" s="188">
        <f>IFERROR(H330/$Q$70,0)</f>
        <v>2.1886627270737579E-4</v>
      </c>
    </row>
    <row r="331" spans="2:13" ht="29.25" customHeight="1">
      <c r="B331" s="344"/>
      <c r="C331" s="337"/>
      <c r="D331" s="371"/>
      <c r="E331" s="80" t="s">
        <v>168</v>
      </c>
      <c r="F331" s="231" t="s">
        <v>179</v>
      </c>
      <c r="G331" s="231" t="s">
        <v>225</v>
      </c>
      <c r="H331" s="81">
        <v>1</v>
      </c>
      <c r="I331" s="82">
        <v>7239250</v>
      </c>
      <c r="J331" s="83">
        <v>0</v>
      </c>
      <c r="K331" s="72">
        <f t="shared" ref="K331:K374" si="76">SUM(I331:J331)</f>
        <v>7239250</v>
      </c>
      <c r="L331" s="182">
        <f t="shared" si="74"/>
        <v>7239250</v>
      </c>
      <c r="M331" s="189">
        <f t="shared" ref="M331:M334" si="77">IFERROR(H331/$Q$70,0)</f>
        <v>2.1886627270737579E-4</v>
      </c>
    </row>
    <row r="332" spans="2:13" ht="29.25" customHeight="1">
      <c r="B332" s="344"/>
      <c r="C332" s="337"/>
      <c r="D332" s="371"/>
      <c r="E332" s="80" t="s">
        <v>250</v>
      </c>
      <c r="F332" s="231" t="s">
        <v>251</v>
      </c>
      <c r="G332" s="231" t="s">
        <v>266</v>
      </c>
      <c r="H332" s="81">
        <v>2</v>
      </c>
      <c r="I332" s="82">
        <v>500520</v>
      </c>
      <c r="J332" s="83">
        <v>12986140</v>
      </c>
      <c r="K332" s="72">
        <f t="shared" si="76"/>
        <v>13486660</v>
      </c>
      <c r="L332" s="182">
        <f t="shared" si="74"/>
        <v>6743330</v>
      </c>
      <c r="M332" s="189">
        <f t="shared" si="77"/>
        <v>4.3773254541475159E-4</v>
      </c>
    </row>
    <row r="333" spans="2:13" ht="29.25" customHeight="1">
      <c r="B333" s="344"/>
      <c r="C333" s="337"/>
      <c r="D333" s="371"/>
      <c r="E333" s="80" t="s">
        <v>150</v>
      </c>
      <c r="F333" s="231" t="s">
        <v>171</v>
      </c>
      <c r="G333" s="231" t="s">
        <v>419</v>
      </c>
      <c r="H333" s="81">
        <v>8</v>
      </c>
      <c r="I333" s="82">
        <v>29670520</v>
      </c>
      <c r="J333" s="83">
        <v>18112390</v>
      </c>
      <c r="K333" s="72">
        <f t="shared" si="76"/>
        <v>47782910</v>
      </c>
      <c r="L333" s="182">
        <f t="shared" si="74"/>
        <v>5972863.75</v>
      </c>
      <c r="M333" s="189">
        <f t="shared" si="77"/>
        <v>1.7509301816590063E-3</v>
      </c>
    </row>
    <row r="334" spans="2:13" ht="29.25" customHeight="1" thickBot="1">
      <c r="B334" s="345"/>
      <c r="C334" s="339"/>
      <c r="D334" s="372"/>
      <c r="E334" s="84" t="s">
        <v>166</v>
      </c>
      <c r="F334" s="232" t="s">
        <v>176</v>
      </c>
      <c r="G334" s="232" t="s">
        <v>875</v>
      </c>
      <c r="H334" s="85">
        <v>5</v>
      </c>
      <c r="I334" s="86">
        <v>21277630</v>
      </c>
      <c r="J334" s="87">
        <v>8522140</v>
      </c>
      <c r="K334" s="73">
        <f t="shared" si="76"/>
        <v>29799770</v>
      </c>
      <c r="L334" s="183">
        <f t="shared" si="74"/>
        <v>5959954</v>
      </c>
      <c r="M334" s="190">
        <f t="shared" si="77"/>
        <v>1.094331363536879E-3</v>
      </c>
    </row>
    <row r="335" spans="2:13" ht="29.25" customHeight="1">
      <c r="B335" s="343">
        <v>67</v>
      </c>
      <c r="C335" s="356" t="s">
        <v>7</v>
      </c>
      <c r="D335" s="370">
        <f>Q71</f>
        <v>2082</v>
      </c>
      <c r="E335" s="88" t="s">
        <v>250</v>
      </c>
      <c r="F335" s="230" t="s">
        <v>251</v>
      </c>
      <c r="G335" s="230" t="s">
        <v>266</v>
      </c>
      <c r="H335" s="138">
        <v>2</v>
      </c>
      <c r="I335" s="139">
        <v>8184770</v>
      </c>
      <c r="J335" s="140">
        <v>10295150</v>
      </c>
      <c r="K335" s="71">
        <f>SUM(I335:J335)</f>
        <v>18479920</v>
      </c>
      <c r="L335" s="181">
        <f t="shared" si="74"/>
        <v>9239960</v>
      </c>
      <c r="M335" s="188">
        <f>IFERROR(H335/$Q$71,0)</f>
        <v>9.6061479346781938E-4</v>
      </c>
    </row>
    <row r="336" spans="2:13" ht="29.25" customHeight="1">
      <c r="B336" s="344"/>
      <c r="C336" s="337"/>
      <c r="D336" s="371"/>
      <c r="E336" s="80" t="s">
        <v>213</v>
      </c>
      <c r="F336" s="231" t="s">
        <v>214</v>
      </c>
      <c r="G336" s="231" t="s">
        <v>215</v>
      </c>
      <c r="H336" s="81">
        <v>1</v>
      </c>
      <c r="I336" s="82">
        <v>7416340</v>
      </c>
      <c r="J336" s="83">
        <v>0</v>
      </c>
      <c r="K336" s="72">
        <f t="shared" si="76"/>
        <v>7416340</v>
      </c>
      <c r="L336" s="182">
        <f t="shared" si="74"/>
        <v>7416340</v>
      </c>
      <c r="M336" s="189">
        <f t="shared" ref="M336:M339" si="78">IFERROR(H336/$Q$71,0)</f>
        <v>4.8030739673390969E-4</v>
      </c>
    </row>
    <row r="337" spans="2:13" ht="29.25" customHeight="1">
      <c r="B337" s="344"/>
      <c r="C337" s="337"/>
      <c r="D337" s="371"/>
      <c r="E337" s="80" t="s">
        <v>254</v>
      </c>
      <c r="F337" s="231" t="s">
        <v>255</v>
      </c>
      <c r="G337" s="231" t="s">
        <v>300</v>
      </c>
      <c r="H337" s="81">
        <v>1</v>
      </c>
      <c r="I337" s="82">
        <v>0</v>
      </c>
      <c r="J337" s="83">
        <v>6536580</v>
      </c>
      <c r="K337" s="72">
        <f t="shared" si="76"/>
        <v>6536580</v>
      </c>
      <c r="L337" s="182">
        <f t="shared" si="74"/>
        <v>6536580</v>
      </c>
      <c r="M337" s="189">
        <f t="shared" si="78"/>
        <v>4.8030739673390969E-4</v>
      </c>
    </row>
    <row r="338" spans="2:13" ht="29.25" customHeight="1">
      <c r="B338" s="344"/>
      <c r="C338" s="337"/>
      <c r="D338" s="371"/>
      <c r="E338" s="80" t="s">
        <v>207</v>
      </c>
      <c r="F338" s="231" t="s">
        <v>208</v>
      </c>
      <c r="G338" s="231" t="s">
        <v>209</v>
      </c>
      <c r="H338" s="81">
        <v>2</v>
      </c>
      <c r="I338" s="82">
        <v>11720900</v>
      </c>
      <c r="J338" s="83">
        <v>52280</v>
      </c>
      <c r="K338" s="72">
        <f t="shared" si="76"/>
        <v>11773180</v>
      </c>
      <c r="L338" s="182">
        <f t="shared" si="74"/>
        <v>5886590</v>
      </c>
      <c r="M338" s="189">
        <f t="shared" si="78"/>
        <v>9.6061479346781938E-4</v>
      </c>
    </row>
    <row r="339" spans="2:13" ht="29.25" customHeight="1" thickBot="1">
      <c r="B339" s="345"/>
      <c r="C339" s="339"/>
      <c r="D339" s="372"/>
      <c r="E339" s="84" t="s">
        <v>150</v>
      </c>
      <c r="F339" s="232" t="s">
        <v>171</v>
      </c>
      <c r="G339" s="232" t="s">
        <v>876</v>
      </c>
      <c r="H339" s="85">
        <v>17</v>
      </c>
      <c r="I339" s="86">
        <v>63365230</v>
      </c>
      <c r="J339" s="87">
        <v>35747830</v>
      </c>
      <c r="K339" s="73">
        <f t="shared" si="76"/>
        <v>99113060</v>
      </c>
      <c r="L339" s="183">
        <f t="shared" si="74"/>
        <v>5830180</v>
      </c>
      <c r="M339" s="189">
        <f t="shared" si="78"/>
        <v>8.1652257444764648E-3</v>
      </c>
    </row>
    <row r="340" spans="2:13" ht="29.25" customHeight="1">
      <c r="B340" s="343">
        <v>68</v>
      </c>
      <c r="C340" s="356" t="s">
        <v>53</v>
      </c>
      <c r="D340" s="370">
        <f>Q72</f>
        <v>2824</v>
      </c>
      <c r="E340" s="88" t="s">
        <v>228</v>
      </c>
      <c r="F340" s="230" t="s">
        <v>229</v>
      </c>
      <c r="G340" s="230" t="s">
        <v>301</v>
      </c>
      <c r="H340" s="138">
        <v>2</v>
      </c>
      <c r="I340" s="139">
        <v>13830940</v>
      </c>
      <c r="J340" s="140">
        <v>1069880</v>
      </c>
      <c r="K340" s="71">
        <f>SUM(I340:J340)</f>
        <v>14900820</v>
      </c>
      <c r="L340" s="181">
        <f t="shared" si="74"/>
        <v>7450410</v>
      </c>
      <c r="M340" s="188">
        <f>IFERROR(H340/$Q$72,0)</f>
        <v>7.0821529745042496E-4</v>
      </c>
    </row>
    <row r="341" spans="2:13" ht="36">
      <c r="B341" s="344"/>
      <c r="C341" s="337"/>
      <c r="D341" s="371"/>
      <c r="E341" s="80" t="s">
        <v>166</v>
      </c>
      <c r="F341" s="231" t="s">
        <v>176</v>
      </c>
      <c r="G341" s="231" t="s">
        <v>877</v>
      </c>
      <c r="H341" s="81">
        <v>4</v>
      </c>
      <c r="I341" s="82">
        <v>20175740</v>
      </c>
      <c r="J341" s="83">
        <v>6357990</v>
      </c>
      <c r="K341" s="72">
        <f t="shared" si="76"/>
        <v>26533730</v>
      </c>
      <c r="L341" s="182">
        <f t="shared" si="74"/>
        <v>6633432.5</v>
      </c>
      <c r="M341" s="189">
        <f t="shared" ref="M341:M344" si="79">IFERROR(H341/$Q$72,0)</f>
        <v>1.4164305949008499E-3</v>
      </c>
    </row>
    <row r="342" spans="2:13" ht="29.25" customHeight="1">
      <c r="B342" s="344"/>
      <c r="C342" s="337"/>
      <c r="D342" s="371"/>
      <c r="E342" s="80" t="s">
        <v>151</v>
      </c>
      <c r="F342" s="231" t="s">
        <v>162</v>
      </c>
      <c r="G342" s="231" t="s">
        <v>238</v>
      </c>
      <c r="H342" s="81">
        <v>1</v>
      </c>
      <c r="I342" s="82">
        <v>5801140</v>
      </c>
      <c r="J342" s="83">
        <v>309160</v>
      </c>
      <c r="K342" s="72">
        <f t="shared" si="76"/>
        <v>6110300</v>
      </c>
      <c r="L342" s="182">
        <f t="shared" si="74"/>
        <v>6110300</v>
      </c>
      <c r="M342" s="189">
        <f t="shared" si="79"/>
        <v>3.5410764872521248E-4</v>
      </c>
    </row>
    <row r="343" spans="2:13" ht="29.25" customHeight="1">
      <c r="B343" s="344"/>
      <c r="C343" s="337"/>
      <c r="D343" s="371"/>
      <c r="E343" s="80" t="s">
        <v>302</v>
      </c>
      <c r="F343" s="231" t="s">
        <v>999</v>
      </c>
      <c r="G343" s="231" t="s">
        <v>878</v>
      </c>
      <c r="H343" s="81">
        <v>3</v>
      </c>
      <c r="I343" s="82">
        <v>5613030</v>
      </c>
      <c r="J343" s="83">
        <v>12629200</v>
      </c>
      <c r="K343" s="72">
        <f t="shared" si="76"/>
        <v>18242230</v>
      </c>
      <c r="L343" s="182">
        <f t="shared" si="74"/>
        <v>6080743.333333333</v>
      </c>
      <c r="M343" s="189">
        <f t="shared" si="79"/>
        <v>1.0623229461756375E-3</v>
      </c>
    </row>
    <row r="344" spans="2:13" ht="29.25" customHeight="1" thickBot="1">
      <c r="B344" s="345"/>
      <c r="C344" s="339"/>
      <c r="D344" s="372"/>
      <c r="E344" s="84" t="s">
        <v>152</v>
      </c>
      <c r="F344" s="232" t="s">
        <v>172</v>
      </c>
      <c r="G344" s="232" t="s">
        <v>303</v>
      </c>
      <c r="H344" s="85">
        <v>1</v>
      </c>
      <c r="I344" s="86">
        <v>6032370</v>
      </c>
      <c r="J344" s="87">
        <v>0</v>
      </c>
      <c r="K344" s="73">
        <f t="shared" si="76"/>
        <v>6032370</v>
      </c>
      <c r="L344" s="183">
        <f t="shared" si="74"/>
        <v>6032370</v>
      </c>
      <c r="M344" s="189">
        <f t="shared" si="79"/>
        <v>3.5410764872521248E-4</v>
      </c>
    </row>
    <row r="345" spans="2:13" ht="29.25" customHeight="1">
      <c r="B345" s="343">
        <v>69</v>
      </c>
      <c r="C345" s="356" t="s">
        <v>54</v>
      </c>
      <c r="D345" s="370">
        <f>Q73</f>
        <v>6225</v>
      </c>
      <c r="E345" s="88" t="s">
        <v>163</v>
      </c>
      <c r="F345" s="230" t="s">
        <v>173</v>
      </c>
      <c r="G345" s="230" t="s">
        <v>304</v>
      </c>
      <c r="H345" s="138">
        <v>1</v>
      </c>
      <c r="I345" s="139">
        <v>10893250</v>
      </c>
      <c r="J345" s="140">
        <v>2633070</v>
      </c>
      <c r="K345" s="71">
        <f>SUM(I345:J345)</f>
        <v>13526320</v>
      </c>
      <c r="L345" s="181">
        <f t="shared" si="74"/>
        <v>13526320</v>
      </c>
      <c r="M345" s="188">
        <f>IFERROR(H345/$Q$73,0)</f>
        <v>1.606425702811245E-4</v>
      </c>
    </row>
    <row r="346" spans="2:13" ht="29.25" customHeight="1">
      <c r="B346" s="344"/>
      <c r="C346" s="337"/>
      <c r="D346" s="371"/>
      <c r="E346" s="80" t="s">
        <v>166</v>
      </c>
      <c r="F346" s="231" t="s">
        <v>176</v>
      </c>
      <c r="G346" s="231" t="s">
        <v>851</v>
      </c>
      <c r="H346" s="81">
        <v>6</v>
      </c>
      <c r="I346" s="82">
        <v>24798380</v>
      </c>
      <c r="J346" s="83">
        <v>15001160</v>
      </c>
      <c r="K346" s="72">
        <f t="shared" si="76"/>
        <v>39799540</v>
      </c>
      <c r="L346" s="182">
        <f t="shared" si="74"/>
        <v>6633256.666666667</v>
      </c>
      <c r="M346" s="189">
        <f t="shared" ref="M346:M349" si="80">IFERROR(H346/$Q$73,0)</f>
        <v>9.6385542168674694E-4</v>
      </c>
    </row>
    <row r="347" spans="2:13" ht="29.25" customHeight="1">
      <c r="B347" s="344"/>
      <c r="C347" s="337"/>
      <c r="D347" s="371"/>
      <c r="E347" s="80" t="s">
        <v>150</v>
      </c>
      <c r="F347" s="231" t="s">
        <v>171</v>
      </c>
      <c r="G347" s="231" t="s">
        <v>419</v>
      </c>
      <c r="H347" s="81">
        <v>24</v>
      </c>
      <c r="I347" s="82">
        <v>88109100</v>
      </c>
      <c r="J347" s="83">
        <v>62827710</v>
      </c>
      <c r="K347" s="72">
        <f t="shared" si="76"/>
        <v>150936810</v>
      </c>
      <c r="L347" s="182">
        <f t="shared" si="74"/>
        <v>6289033.75</v>
      </c>
      <c r="M347" s="189">
        <f t="shared" si="80"/>
        <v>3.8554216867469878E-3</v>
      </c>
    </row>
    <row r="348" spans="2:13" ht="29.25" customHeight="1">
      <c r="B348" s="344"/>
      <c r="C348" s="337"/>
      <c r="D348" s="371"/>
      <c r="E348" s="80" t="s">
        <v>169</v>
      </c>
      <c r="F348" s="231" t="s">
        <v>180</v>
      </c>
      <c r="G348" s="231" t="s">
        <v>287</v>
      </c>
      <c r="H348" s="81">
        <v>1</v>
      </c>
      <c r="I348" s="82">
        <v>6169070</v>
      </c>
      <c r="J348" s="83">
        <v>115920</v>
      </c>
      <c r="K348" s="72">
        <f t="shared" si="76"/>
        <v>6284990</v>
      </c>
      <c r="L348" s="182">
        <f t="shared" si="74"/>
        <v>6284990</v>
      </c>
      <c r="M348" s="189">
        <f t="shared" si="80"/>
        <v>1.606425702811245E-4</v>
      </c>
    </row>
    <row r="349" spans="2:13" ht="29.25" customHeight="1" thickBot="1">
      <c r="B349" s="345"/>
      <c r="C349" s="339"/>
      <c r="D349" s="372"/>
      <c r="E349" s="84" t="s">
        <v>305</v>
      </c>
      <c r="F349" s="232" t="s">
        <v>306</v>
      </c>
      <c r="G349" s="232" t="s">
        <v>879</v>
      </c>
      <c r="H349" s="85">
        <v>7</v>
      </c>
      <c r="I349" s="86">
        <v>29862470</v>
      </c>
      <c r="J349" s="87">
        <v>2894230</v>
      </c>
      <c r="K349" s="73">
        <f t="shared" si="76"/>
        <v>32756700</v>
      </c>
      <c r="L349" s="183">
        <f t="shared" si="74"/>
        <v>4679528.5714285718</v>
      </c>
      <c r="M349" s="189">
        <f t="shared" si="80"/>
        <v>1.1244979919678715E-3</v>
      </c>
    </row>
    <row r="350" spans="2:13" ht="29.25" customHeight="1">
      <c r="B350" s="343">
        <v>70</v>
      </c>
      <c r="C350" s="356" t="s">
        <v>55</v>
      </c>
      <c r="D350" s="370">
        <f>Q74</f>
        <v>1186</v>
      </c>
      <c r="E350" s="88" t="s">
        <v>166</v>
      </c>
      <c r="F350" s="230" t="s">
        <v>176</v>
      </c>
      <c r="G350" s="230" t="s">
        <v>307</v>
      </c>
      <c r="H350" s="138">
        <v>1</v>
      </c>
      <c r="I350" s="139">
        <v>4490530</v>
      </c>
      <c r="J350" s="140">
        <v>5585760</v>
      </c>
      <c r="K350" s="71">
        <f>SUM(I350:J350)</f>
        <v>10076290</v>
      </c>
      <c r="L350" s="181">
        <f t="shared" si="74"/>
        <v>10076290</v>
      </c>
      <c r="M350" s="188">
        <f>IFERROR(H350/$Q$74,0)</f>
        <v>8.4317032040472171E-4</v>
      </c>
    </row>
    <row r="351" spans="2:13" ht="29.25" customHeight="1">
      <c r="B351" s="344"/>
      <c r="C351" s="337"/>
      <c r="D351" s="371"/>
      <c r="E351" s="80" t="s">
        <v>150</v>
      </c>
      <c r="F351" s="231" t="s">
        <v>171</v>
      </c>
      <c r="G351" s="231" t="s">
        <v>477</v>
      </c>
      <c r="H351" s="81">
        <v>6</v>
      </c>
      <c r="I351" s="82">
        <v>30268890</v>
      </c>
      <c r="J351" s="83">
        <v>12928740</v>
      </c>
      <c r="K351" s="72">
        <f t="shared" si="76"/>
        <v>43197630</v>
      </c>
      <c r="L351" s="182">
        <f t="shared" si="74"/>
        <v>7199605</v>
      </c>
      <c r="M351" s="189">
        <f t="shared" ref="M351:M354" si="81">IFERROR(H351/$Q$74,0)</f>
        <v>5.0590219224283303E-3</v>
      </c>
    </row>
    <row r="352" spans="2:13" ht="29.25" customHeight="1">
      <c r="B352" s="344"/>
      <c r="C352" s="337"/>
      <c r="D352" s="371"/>
      <c r="E352" s="80" t="s">
        <v>257</v>
      </c>
      <c r="F352" s="231" t="s">
        <v>258</v>
      </c>
      <c r="G352" s="231" t="s">
        <v>308</v>
      </c>
      <c r="H352" s="81">
        <v>2</v>
      </c>
      <c r="I352" s="82">
        <v>13252990</v>
      </c>
      <c r="J352" s="83">
        <v>976270</v>
      </c>
      <c r="K352" s="72">
        <f t="shared" si="76"/>
        <v>14229260</v>
      </c>
      <c r="L352" s="182">
        <f t="shared" si="74"/>
        <v>7114630</v>
      </c>
      <c r="M352" s="189">
        <f t="shared" si="81"/>
        <v>1.6863406408094434E-3</v>
      </c>
    </row>
    <row r="353" spans="2:13" ht="29.25" customHeight="1">
      <c r="B353" s="344"/>
      <c r="C353" s="337"/>
      <c r="D353" s="371"/>
      <c r="E353" s="80" t="s">
        <v>288</v>
      </c>
      <c r="F353" s="231" t="s">
        <v>289</v>
      </c>
      <c r="G353" s="231" t="s">
        <v>309</v>
      </c>
      <c r="H353" s="81">
        <v>1</v>
      </c>
      <c r="I353" s="82">
        <v>5655760</v>
      </c>
      <c r="J353" s="83">
        <v>530290</v>
      </c>
      <c r="K353" s="72">
        <f t="shared" si="76"/>
        <v>6186050</v>
      </c>
      <c r="L353" s="182">
        <f t="shared" si="74"/>
        <v>6186050</v>
      </c>
      <c r="M353" s="189">
        <f t="shared" si="81"/>
        <v>8.4317032040472171E-4</v>
      </c>
    </row>
    <row r="354" spans="2:13" ht="29.25" customHeight="1" thickBot="1">
      <c r="B354" s="345"/>
      <c r="C354" s="339"/>
      <c r="D354" s="372"/>
      <c r="E354" s="84" t="s">
        <v>192</v>
      </c>
      <c r="F354" s="232" t="s">
        <v>193</v>
      </c>
      <c r="G354" s="232" t="s">
        <v>194</v>
      </c>
      <c r="H354" s="85">
        <v>1</v>
      </c>
      <c r="I354" s="86">
        <v>6138360</v>
      </c>
      <c r="J354" s="87">
        <v>0</v>
      </c>
      <c r="K354" s="73">
        <f t="shared" si="76"/>
        <v>6138360</v>
      </c>
      <c r="L354" s="183">
        <f t="shared" si="74"/>
        <v>6138360</v>
      </c>
      <c r="M354" s="189">
        <f t="shared" si="81"/>
        <v>8.4317032040472171E-4</v>
      </c>
    </row>
    <row r="355" spans="2:13" ht="29.25" customHeight="1">
      <c r="B355" s="343">
        <v>71</v>
      </c>
      <c r="C355" s="356" t="s">
        <v>56</v>
      </c>
      <c r="D355" s="370">
        <f>Q75</f>
        <v>3467</v>
      </c>
      <c r="E355" s="88" t="s">
        <v>151</v>
      </c>
      <c r="F355" s="230" t="s">
        <v>162</v>
      </c>
      <c r="G355" s="230" t="s">
        <v>880</v>
      </c>
      <c r="H355" s="138">
        <v>2</v>
      </c>
      <c r="I355" s="139">
        <v>17134350</v>
      </c>
      <c r="J355" s="140">
        <v>102820</v>
      </c>
      <c r="K355" s="71">
        <f>SUM(I355:J355)</f>
        <v>17237170</v>
      </c>
      <c r="L355" s="181">
        <f t="shared" si="74"/>
        <v>8618585</v>
      </c>
      <c r="M355" s="188">
        <f>IFERROR(H355/$Q$75,0)</f>
        <v>5.7686760888376112E-4</v>
      </c>
    </row>
    <row r="356" spans="2:13" ht="29.25" customHeight="1">
      <c r="B356" s="344"/>
      <c r="C356" s="337"/>
      <c r="D356" s="371"/>
      <c r="E356" s="80" t="s">
        <v>252</v>
      </c>
      <c r="F356" s="231" t="s">
        <v>253</v>
      </c>
      <c r="G356" s="231" t="s">
        <v>310</v>
      </c>
      <c r="H356" s="81">
        <v>2</v>
      </c>
      <c r="I356" s="82">
        <v>16273640</v>
      </c>
      <c r="J356" s="83">
        <v>13540</v>
      </c>
      <c r="K356" s="72">
        <f t="shared" si="76"/>
        <v>16287180</v>
      </c>
      <c r="L356" s="182">
        <f t="shared" si="74"/>
        <v>8143590</v>
      </c>
      <c r="M356" s="189">
        <f t="shared" ref="M356:M359" si="82">IFERROR(H356/$Q$75,0)</f>
        <v>5.7686760888376112E-4</v>
      </c>
    </row>
    <row r="357" spans="2:13" ht="29.25" customHeight="1">
      <c r="B357" s="344"/>
      <c r="C357" s="337"/>
      <c r="D357" s="371"/>
      <c r="E357" s="80" t="s">
        <v>244</v>
      </c>
      <c r="F357" s="231" t="s">
        <v>245</v>
      </c>
      <c r="G357" s="231" t="s">
        <v>881</v>
      </c>
      <c r="H357" s="81">
        <v>6</v>
      </c>
      <c r="I357" s="82">
        <v>42457660</v>
      </c>
      <c r="J357" s="83">
        <v>2729590</v>
      </c>
      <c r="K357" s="72">
        <f t="shared" si="76"/>
        <v>45187250</v>
      </c>
      <c r="L357" s="182">
        <f t="shared" si="74"/>
        <v>7531208.333333333</v>
      </c>
      <c r="M357" s="189">
        <f t="shared" si="82"/>
        <v>1.7306028266512836E-3</v>
      </c>
    </row>
    <row r="358" spans="2:13" ht="29.25" customHeight="1">
      <c r="B358" s="344"/>
      <c r="C358" s="337"/>
      <c r="D358" s="371"/>
      <c r="E358" s="80" t="s">
        <v>221</v>
      </c>
      <c r="F358" s="231" t="s">
        <v>222</v>
      </c>
      <c r="G358" s="231" t="s">
        <v>311</v>
      </c>
      <c r="H358" s="81">
        <v>1</v>
      </c>
      <c r="I358" s="82">
        <v>6709060</v>
      </c>
      <c r="J358" s="83">
        <v>0</v>
      </c>
      <c r="K358" s="72">
        <f t="shared" si="76"/>
        <v>6709060</v>
      </c>
      <c r="L358" s="182">
        <f t="shared" si="74"/>
        <v>6709060</v>
      </c>
      <c r="M358" s="189">
        <f t="shared" si="82"/>
        <v>2.8843380444188056E-4</v>
      </c>
    </row>
    <row r="359" spans="2:13" ht="29.25" customHeight="1" thickBot="1">
      <c r="B359" s="345"/>
      <c r="C359" s="339"/>
      <c r="D359" s="372"/>
      <c r="E359" s="84" t="s">
        <v>152</v>
      </c>
      <c r="F359" s="232" t="s">
        <v>172</v>
      </c>
      <c r="G359" s="232" t="s">
        <v>312</v>
      </c>
      <c r="H359" s="85">
        <v>1</v>
      </c>
      <c r="I359" s="86">
        <v>5903650</v>
      </c>
      <c r="J359" s="87">
        <v>0</v>
      </c>
      <c r="K359" s="73">
        <f t="shared" si="76"/>
        <v>5903650</v>
      </c>
      <c r="L359" s="183">
        <f t="shared" si="74"/>
        <v>5903650</v>
      </c>
      <c r="M359" s="189">
        <f t="shared" si="82"/>
        <v>2.8843380444188056E-4</v>
      </c>
    </row>
    <row r="360" spans="2:13" ht="29.25" customHeight="1">
      <c r="B360" s="343">
        <v>72</v>
      </c>
      <c r="C360" s="356" t="s">
        <v>32</v>
      </c>
      <c r="D360" s="370">
        <f>Q76</f>
        <v>2051</v>
      </c>
      <c r="E360" s="88" t="s">
        <v>151</v>
      </c>
      <c r="F360" s="230" t="s">
        <v>162</v>
      </c>
      <c r="G360" s="230" t="s">
        <v>313</v>
      </c>
      <c r="H360" s="138">
        <v>1</v>
      </c>
      <c r="I360" s="139">
        <v>11531240</v>
      </c>
      <c r="J360" s="140">
        <v>25810</v>
      </c>
      <c r="K360" s="71">
        <f>SUM(I360:J360)</f>
        <v>11557050</v>
      </c>
      <c r="L360" s="181">
        <f t="shared" si="74"/>
        <v>11557050</v>
      </c>
      <c r="M360" s="188">
        <f>IFERROR(H360/$Q$76,0)</f>
        <v>4.8756704046806434E-4</v>
      </c>
    </row>
    <row r="361" spans="2:13" ht="29.25" customHeight="1">
      <c r="B361" s="344"/>
      <c r="C361" s="337"/>
      <c r="D361" s="371"/>
      <c r="E361" s="80" t="s">
        <v>150</v>
      </c>
      <c r="F361" s="231" t="s">
        <v>171</v>
      </c>
      <c r="G361" s="231" t="s">
        <v>413</v>
      </c>
      <c r="H361" s="81">
        <v>10</v>
      </c>
      <c r="I361" s="82">
        <v>39319370</v>
      </c>
      <c r="J361" s="83">
        <v>29736290</v>
      </c>
      <c r="K361" s="72">
        <f t="shared" si="76"/>
        <v>69055660</v>
      </c>
      <c r="L361" s="182">
        <f t="shared" si="74"/>
        <v>6905566</v>
      </c>
      <c r="M361" s="189">
        <f t="shared" ref="M361:M364" si="83">IFERROR(H361/$Q$76,0)</f>
        <v>4.8756704046806435E-3</v>
      </c>
    </row>
    <row r="362" spans="2:13" ht="29.25" customHeight="1">
      <c r="B362" s="344"/>
      <c r="C362" s="337"/>
      <c r="D362" s="371"/>
      <c r="E362" s="80" t="s">
        <v>244</v>
      </c>
      <c r="F362" s="231" t="s">
        <v>245</v>
      </c>
      <c r="G362" s="231" t="s">
        <v>882</v>
      </c>
      <c r="H362" s="81">
        <v>2</v>
      </c>
      <c r="I362" s="82">
        <v>13744900</v>
      </c>
      <c r="J362" s="83">
        <v>0</v>
      </c>
      <c r="K362" s="72">
        <f t="shared" si="76"/>
        <v>13744900</v>
      </c>
      <c r="L362" s="182">
        <f t="shared" si="74"/>
        <v>6872450</v>
      </c>
      <c r="M362" s="189">
        <f t="shared" si="83"/>
        <v>9.7513408093612868E-4</v>
      </c>
    </row>
    <row r="363" spans="2:13" ht="29.25" customHeight="1">
      <c r="B363" s="344"/>
      <c r="C363" s="337"/>
      <c r="D363" s="371"/>
      <c r="E363" s="80" t="s">
        <v>228</v>
      </c>
      <c r="F363" s="231" t="s">
        <v>229</v>
      </c>
      <c r="G363" s="231" t="s">
        <v>314</v>
      </c>
      <c r="H363" s="81">
        <v>1</v>
      </c>
      <c r="I363" s="82">
        <v>4617940</v>
      </c>
      <c r="J363" s="83">
        <v>1201390</v>
      </c>
      <c r="K363" s="72">
        <f t="shared" si="76"/>
        <v>5819330</v>
      </c>
      <c r="L363" s="182">
        <f t="shared" si="74"/>
        <v>5819330</v>
      </c>
      <c r="M363" s="189">
        <f t="shared" si="83"/>
        <v>4.8756704046806434E-4</v>
      </c>
    </row>
    <row r="364" spans="2:13" ht="29.25" customHeight="1" thickBot="1">
      <c r="B364" s="345"/>
      <c r="C364" s="339"/>
      <c r="D364" s="372"/>
      <c r="E364" s="84" t="s">
        <v>290</v>
      </c>
      <c r="F364" s="232" t="s">
        <v>699</v>
      </c>
      <c r="G364" s="232" t="s">
        <v>315</v>
      </c>
      <c r="H364" s="85">
        <v>1</v>
      </c>
      <c r="I364" s="86">
        <v>4619680</v>
      </c>
      <c r="J364" s="87">
        <v>1168130</v>
      </c>
      <c r="K364" s="73">
        <f t="shared" si="76"/>
        <v>5787810</v>
      </c>
      <c r="L364" s="183">
        <f t="shared" si="74"/>
        <v>5787810</v>
      </c>
      <c r="M364" s="190">
        <f t="shared" si="83"/>
        <v>4.8756704046806434E-4</v>
      </c>
    </row>
    <row r="365" spans="2:13" ht="29.25" customHeight="1">
      <c r="B365" s="343">
        <v>73</v>
      </c>
      <c r="C365" s="356" t="s">
        <v>33</v>
      </c>
      <c r="D365" s="370">
        <f>Q77</f>
        <v>2849</v>
      </c>
      <c r="E365" s="88" t="s">
        <v>150</v>
      </c>
      <c r="F365" s="230" t="s">
        <v>171</v>
      </c>
      <c r="G365" s="230" t="s">
        <v>413</v>
      </c>
      <c r="H365" s="138">
        <v>8</v>
      </c>
      <c r="I365" s="139">
        <v>36902170</v>
      </c>
      <c r="J365" s="140">
        <v>23860350</v>
      </c>
      <c r="K365" s="71">
        <f>SUM(I365:J365)</f>
        <v>60762520</v>
      </c>
      <c r="L365" s="181">
        <f t="shared" si="74"/>
        <v>7595315</v>
      </c>
      <c r="M365" s="188">
        <f>IFERROR(H365/$Q$77,0)</f>
        <v>2.8080028080028079E-3</v>
      </c>
    </row>
    <row r="366" spans="2:13" ht="29.25" customHeight="1">
      <c r="B366" s="344"/>
      <c r="C366" s="337"/>
      <c r="D366" s="371"/>
      <c r="E366" s="80" t="s">
        <v>163</v>
      </c>
      <c r="F366" s="231" t="s">
        <v>173</v>
      </c>
      <c r="G366" s="231" t="s">
        <v>883</v>
      </c>
      <c r="H366" s="81">
        <v>3</v>
      </c>
      <c r="I366" s="82">
        <v>16929850</v>
      </c>
      <c r="J366" s="83">
        <v>5646690</v>
      </c>
      <c r="K366" s="72">
        <f t="shared" si="76"/>
        <v>22576540</v>
      </c>
      <c r="L366" s="182">
        <f t="shared" si="74"/>
        <v>7525513.333333333</v>
      </c>
      <c r="M366" s="189">
        <f t="shared" ref="M366:M369" si="84">IFERROR(H366/$Q$77,0)</f>
        <v>1.053001053001053E-3</v>
      </c>
    </row>
    <row r="367" spans="2:13" ht="36">
      <c r="B367" s="344"/>
      <c r="C367" s="337"/>
      <c r="D367" s="371"/>
      <c r="E367" s="80" t="s">
        <v>151</v>
      </c>
      <c r="F367" s="231" t="s">
        <v>162</v>
      </c>
      <c r="G367" s="231" t="s">
        <v>843</v>
      </c>
      <c r="H367" s="81">
        <v>3</v>
      </c>
      <c r="I367" s="82">
        <v>18696610</v>
      </c>
      <c r="J367" s="83">
        <v>441530</v>
      </c>
      <c r="K367" s="72">
        <f t="shared" si="76"/>
        <v>19138140</v>
      </c>
      <c r="L367" s="182">
        <f t="shared" si="74"/>
        <v>6379380</v>
      </c>
      <c r="M367" s="189">
        <f t="shared" si="84"/>
        <v>1.053001053001053E-3</v>
      </c>
    </row>
    <row r="368" spans="2:13" ht="29.25" customHeight="1">
      <c r="B368" s="344"/>
      <c r="C368" s="337"/>
      <c r="D368" s="371"/>
      <c r="E368" s="80" t="s">
        <v>250</v>
      </c>
      <c r="F368" s="231" t="s">
        <v>251</v>
      </c>
      <c r="G368" s="231" t="s">
        <v>266</v>
      </c>
      <c r="H368" s="81">
        <v>1</v>
      </c>
      <c r="I368" s="82">
        <v>0</v>
      </c>
      <c r="J368" s="83">
        <v>5935930</v>
      </c>
      <c r="K368" s="72">
        <f t="shared" si="76"/>
        <v>5935930</v>
      </c>
      <c r="L368" s="182">
        <f t="shared" si="74"/>
        <v>5935930</v>
      </c>
      <c r="M368" s="189">
        <f t="shared" si="84"/>
        <v>3.5100035100035098E-4</v>
      </c>
    </row>
    <row r="369" spans="2:13" ht="29.25" customHeight="1" thickBot="1">
      <c r="B369" s="345"/>
      <c r="C369" s="339"/>
      <c r="D369" s="372"/>
      <c r="E369" s="84" t="s">
        <v>166</v>
      </c>
      <c r="F369" s="232" t="s">
        <v>176</v>
      </c>
      <c r="G369" s="232" t="s">
        <v>316</v>
      </c>
      <c r="H369" s="85">
        <v>5</v>
      </c>
      <c r="I369" s="86">
        <v>16623030</v>
      </c>
      <c r="J369" s="87">
        <v>12137490</v>
      </c>
      <c r="K369" s="73">
        <f t="shared" si="76"/>
        <v>28760520</v>
      </c>
      <c r="L369" s="183">
        <f t="shared" si="74"/>
        <v>5752104</v>
      </c>
      <c r="M369" s="189">
        <f t="shared" si="84"/>
        <v>1.7550017550017551E-3</v>
      </c>
    </row>
    <row r="370" spans="2:13" ht="29.25" customHeight="1">
      <c r="B370" s="343">
        <v>74</v>
      </c>
      <c r="C370" s="356" t="s">
        <v>34</v>
      </c>
      <c r="D370" s="370">
        <f>Q78</f>
        <v>1287</v>
      </c>
      <c r="E370" s="88" t="s">
        <v>166</v>
      </c>
      <c r="F370" s="230" t="s">
        <v>176</v>
      </c>
      <c r="G370" s="230" t="s">
        <v>316</v>
      </c>
      <c r="H370" s="138">
        <v>2</v>
      </c>
      <c r="I370" s="139">
        <v>16410160</v>
      </c>
      <c r="J370" s="140">
        <v>2639040</v>
      </c>
      <c r="K370" s="71">
        <f>SUM(I370:J370)</f>
        <v>19049200</v>
      </c>
      <c r="L370" s="181">
        <f t="shared" si="74"/>
        <v>9524600</v>
      </c>
      <c r="M370" s="188">
        <f>IFERROR(H370/$Q$78,0)</f>
        <v>1.554001554001554E-3</v>
      </c>
    </row>
    <row r="371" spans="2:13" ht="29.25" customHeight="1">
      <c r="B371" s="344"/>
      <c r="C371" s="337"/>
      <c r="D371" s="371"/>
      <c r="E371" s="80" t="s">
        <v>248</v>
      </c>
      <c r="F371" s="231" t="s">
        <v>1004</v>
      </c>
      <c r="G371" s="231" t="s">
        <v>884</v>
      </c>
      <c r="H371" s="81">
        <v>5</v>
      </c>
      <c r="I371" s="82">
        <v>33803680</v>
      </c>
      <c r="J371" s="83">
        <v>8014080</v>
      </c>
      <c r="K371" s="72">
        <f>SUM(I371:J371)</f>
        <v>41817760</v>
      </c>
      <c r="L371" s="182">
        <f t="shared" si="74"/>
        <v>8363552</v>
      </c>
      <c r="M371" s="189">
        <f t="shared" ref="M371:M374" si="85">IFERROR(H371/$Q$78,0)</f>
        <v>3.885003885003885E-3</v>
      </c>
    </row>
    <row r="372" spans="2:13" ht="29.25" customHeight="1">
      <c r="B372" s="344"/>
      <c r="C372" s="337"/>
      <c r="D372" s="371"/>
      <c r="E372" s="80" t="s">
        <v>163</v>
      </c>
      <c r="F372" s="231" t="s">
        <v>173</v>
      </c>
      <c r="G372" s="231" t="s">
        <v>317</v>
      </c>
      <c r="H372" s="81">
        <v>1</v>
      </c>
      <c r="I372" s="82">
        <v>6498630</v>
      </c>
      <c r="J372" s="83">
        <v>1428370</v>
      </c>
      <c r="K372" s="72">
        <f t="shared" si="76"/>
        <v>7927000</v>
      </c>
      <c r="L372" s="182">
        <f t="shared" si="74"/>
        <v>7927000</v>
      </c>
      <c r="M372" s="189">
        <f t="shared" si="85"/>
        <v>7.77000777000777E-4</v>
      </c>
    </row>
    <row r="373" spans="2:13" ht="29.25" customHeight="1">
      <c r="B373" s="344"/>
      <c r="C373" s="337"/>
      <c r="D373" s="371"/>
      <c r="E373" s="80" t="s">
        <v>150</v>
      </c>
      <c r="F373" s="231" t="s">
        <v>171</v>
      </c>
      <c r="G373" s="231" t="s">
        <v>536</v>
      </c>
      <c r="H373" s="81">
        <v>10</v>
      </c>
      <c r="I373" s="82">
        <v>18211600</v>
      </c>
      <c r="J373" s="83">
        <v>56655760</v>
      </c>
      <c r="K373" s="72">
        <f t="shared" si="76"/>
        <v>74867360</v>
      </c>
      <c r="L373" s="182">
        <f t="shared" si="74"/>
        <v>7486736</v>
      </c>
      <c r="M373" s="189">
        <f t="shared" si="85"/>
        <v>7.77000777000777E-3</v>
      </c>
    </row>
    <row r="374" spans="2:13" ht="40.5" customHeight="1" thickBot="1">
      <c r="B374" s="344"/>
      <c r="C374" s="337"/>
      <c r="D374" s="371"/>
      <c r="E374" s="89" t="s">
        <v>230</v>
      </c>
      <c r="F374" s="233" t="s">
        <v>231</v>
      </c>
      <c r="G374" s="233" t="s">
        <v>885</v>
      </c>
      <c r="H374" s="141">
        <v>2</v>
      </c>
      <c r="I374" s="142">
        <v>13137670</v>
      </c>
      <c r="J374" s="143">
        <v>40040</v>
      </c>
      <c r="K374" s="74">
        <f t="shared" si="76"/>
        <v>13177710</v>
      </c>
      <c r="L374" s="184">
        <f t="shared" si="74"/>
        <v>6588855</v>
      </c>
      <c r="M374" s="191">
        <f t="shared" si="85"/>
        <v>1.554001554001554E-3</v>
      </c>
    </row>
    <row r="375" spans="2:13" ht="29.25" customHeight="1" thickTop="1">
      <c r="B375" s="334" t="s">
        <v>1006</v>
      </c>
      <c r="C375" s="335"/>
      <c r="D375" s="373">
        <f>Q79</f>
        <v>1252666</v>
      </c>
      <c r="E375" s="75" t="str">
        <f>'高額レセ疾病傾向(患者一人当たり医療費順)'!$C$7</f>
        <v>0802</v>
      </c>
      <c r="F375" s="234" t="str">
        <f>'高額レセ疾病傾向(患者一人当たり医療費順)'!$D$7</f>
        <v>その他の外耳疾患</v>
      </c>
      <c r="G375" s="234" t="str">
        <f>'高額レセ疾病傾向(患者一人当たり医療費順)'!$E$7</f>
        <v>耳垢栓塞</v>
      </c>
      <c r="H375" s="76">
        <f>'高額レセ疾病傾向(患者一人当たり医療費順)'!$F$7</f>
        <v>1</v>
      </c>
      <c r="I375" s="77">
        <f>'高額レセ疾病傾向(患者一人当たり医療費順)'!$G$7</f>
        <v>6094370</v>
      </c>
      <c r="J375" s="78">
        <f>'高額レセ疾病傾向(患者一人当たり医療費順)'!$H$7</f>
        <v>0</v>
      </c>
      <c r="K375" s="79">
        <f>'高額レセ疾病傾向(患者一人当たり医療費順)'!$I$7</f>
        <v>6094370</v>
      </c>
      <c r="L375" s="195">
        <f t="shared" si="74"/>
        <v>6094370</v>
      </c>
      <c r="M375" s="196">
        <f>IFERROR(H375/$Q$79,0)</f>
        <v>7.982973913237846E-7</v>
      </c>
    </row>
    <row r="376" spans="2:13" ht="29.25" customHeight="1">
      <c r="B376" s="336"/>
      <c r="C376" s="337"/>
      <c r="D376" s="371"/>
      <c r="E376" s="80" t="str">
        <f>'高額レセ疾病傾向(患者一人当たり医療費順)'!$C$8</f>
        <v>0506</v>
      </c>
      <c r="F376" s="231" t="str">
        <f>'高額レセ疾病傾向(患者一人当たり医療費順)'!$D$8</f>
        <v>知的障害&lt;精神遅滞&gt;</v>
      </c>
      <c r="G376" s="231" t="str">
        <f>'高額レセ疾病傾向(患者一人当たり医療費順)'!$E$8</f>
        <v>知的障害,最重度知的障害</v>
      </c>
      <c r="H376" s="81">
        <f>'高額レセ疾病傾向(患者一人当たり医療費順)'!$F$8</f>
        <v>5</v>
      </c>
      <c r="I376" s="82">
        <f>'高額レセ疾病傾向(患者一人当たり医療費順)'!$G$8</f>
        <v>28222110</v>
      </c>
      <c r="J376" s="83">
        <f>'高額レセ疾病傾向(患者一人当たり医療費順)'!$H$8</f>
        <v>2085780</v>
      </c>
      <c r="K376" s="72">
        <f>'高額レセ疾病傾向(患者一人当たり医療費順)'!$I$8</f>
        <v>30307890</v>
      </c>
      <c r="L376" s="182">
        <f t="shared" si="74"/>
        <v>6061578</v>
      </c>
      <c r="M376" s="189">
        <f t="shared" ref="M376:M379" si="86">IFERROR(H376/$Q$79,0)</f>
        <v>3.9914869566189231E-6</v>
      </c>
    </row>
    <row r="377" spans="2:13" ht="29.25" customHeight="1">
      <c r="B377" s="336"/>
      <c r="C377" s="337"/>
      <c r="D377" s="371"/>
      <c r="E377" s="80" t="str">
        <f>'高額レセ疾病傾向(患者一人当たり医療費順)'!$C$9</f>
        <v>1402</v>
      </c>
      <c r="F377" s="231" t="str">
        <f>'高額レセ疾病傾向(患者一人当たり医療費順)'!$D$9</f>
        <v>腎不全</v>
      </c>
      <c r="G377" s="231" t="str">
        <f>'高額レセ疾病傾向(患者一人当たり医療費順)'!$E$9</f>
        <v>慢性腎不全,末期腎不全,腎性貧血</v>
      </c>
      <c r="H377" s="81">
        <f>'高額レセ疾病傾向(患者一人当たり医療費順)'!$F$9</f>
        <v>6809</v>
      </c>
      <c r="I377" s="82">
        <f>'高額レセ疾病傾向(患者一人当たり医療費順)'!$G$9</f>
        <v>21160281050</v>
      </c>
      <c r="J377" s="83">
        <f>'高額レセ疾病傾向(患者一人当たり医療費順)'!$H$9</f>
        <v>19992318740</v>
      </c>
      <c r="K377" s="72">
        <f>'高額レセ疾病傾向(患者一人当たり医療費順)'!$I$9</f>
        <v>41152599790</v>
      </c>
      <c r="L377" s="182">
        <f t="shared" si="74"/>
        <v>6043853.692172125</v>
      </c>
      <c r="M377" s="189">
        <f t="shared" si="86"/>
        <v>5.4356069375236498E-3</v>
      </c>
    </row>
    <row r="378" spans="2:13" ht="29.25" customHeight="1">
      <c r="B378" s="336"/>
      <c r="C378" s="337"/>
      <c r="D378" s="371"/>
      <c r="E378" s="80" t="str">
        <f>'高額レセ疾病傾向(患者一人当たり医療費順)'!$C$10</f>
        <v>0904</v>
      </c>
      <c r="F378" s="231" t="str">
        <f>'高額レセ疾病傾向(患者一人当たり医療費順)'!$D$10</f>
        <v>くも膜下出血</v>
      </c>
      <c r="G378" s="231" t="str">
        <f>'高額レセ疾病傾向(患者一人当たり医療費順)'!$E$10</f>
        <v>くも膜下出血,くも膜下出血後遺症,ＩＣ－ＰＣ動脈瘤破裂によるくも膜下出血</v>
      </c>
      <c r="H378" s="81">
        <f>'高額レセ疾病傾向(患者一人当たり医療費順)'!$F$10</f>
        <v>502</v>
      </c>
      <c r="I378" s="82">
        <f>'高額レセ疾病傾向(患者一人当たり医療費順)'!$G$10</f>
        <v>2855564560</v>
      </c>
      <c r="J378" s="83">
        <f>'高額レセ疾病傾向(患者一人当たり医療費順)'!$H$10</f>
        <v>96157470</v>
      </c>
      <c r="K378" s="72">
        <f>'高額レセ疾病傾向(患者一人当たり医療費順)'!$I$10</f>
        <v>2951722030</v>
      </c>
      <c r="L378" s="182">
        <f t="shared" si="74"/>
        <v>5879924.3625498004</v>
      </c>
      <c r="M378" s="189">
        <f t="shared" si="86"/>
        <v>4.0074529044453988E-4</v>
      </c>
    </row>
    <row r="379" spans="2:13" ht="29.25" customHeight="1" thickBot="1">
      <c r="B379" s="338"/>
      <c r="C379" s="339"/>
      <c r="D379" s="372"/>
      <c r="E379" s="84" t="str">
        <f>'高額レセ疾病傾向(患者一人当たり医療費順)'!$C$11</f>
        <v>0209</v>
      </c>
      <c r="F379" s="232" t="str">
        <f>'高額レセ疾病傾向(患者一人当たり医療費順)'!$D$11</f>
        <v>白血病</v>
      </c>
      <c r="G379" s="232" t="str">
        <f>'高額レセ疾病傾向(患者一人当たり医療費順)'!$E$11</f>
        <v>急性骨髄性白血病,慢性骨髄性白血病,慢性リンパ性白血病</v>
      </c>
      <c r="H379" s="85">
        <f>'高額レセ疾病傾向(患者一人当たり医療費順)'!$F$11</f>
        <v>531</v>
      </c>
      <c r="I379" s="86">
        <f>'高額レセ疾病傾向(患者一人当たり医療費順)'!$G$11</f>
        <v>1644171630</v>
      </c>
      <c r="J379" s="87">
        <f>'高額レセ疾病傾向(患者一人当たり医療費順)'!$H$11</f>
        <v>1132648260</v>
      </c>
      <c r="K379" s="73">
        <f>'高額レセ疾病傾向(患者一人当たり医療費順)'!$I$11</f>
        <v>2776819890</v>
      </c>
      <c r="L379" s="183">
        <f t="shared" si="74"/>
        <v>5229415.988700565</v>
      </c>
      <c r="M379" s="190">
        <f t="shared" si="86"/>
        <v>4.2389591479292965E-4</v>
      </c>
    </row>
    <row r="380" spans="2:13" ht="13.5" customHeight="1">
      <c r="B380" s="23" t="s">
        <v>386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335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358</v>
      </c>
      <c r="D383" s="70"/>
      <c r="G383" s="26"/>
    </row>
    <row r="384" spans="2:13" ht="13.5" customHeight="1">
      <c r="B384" s="70" t="s">
        <v>700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47244094488188981" right="0.19685039370078741" top="0.74803149606299213" bottom="0.74803149606299213" header="0.31496062992125984" footer="0.31496062992125984"/>
  <pageSetup paperSize="9" scale="60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59" max="16383" man="1"/>
  </rowBreaks>
  <colBreaks count="1" manualBreakCount="1">
    <brk id="13" max="1048575" man="1"/>
  </colBreaks>
  <ignoredErrors>
    <ignoredError sqref="E9:E134 E135:E374 E5:E8" numberStoredAsText="1"/>
    <ignoredError sqref="K5:K37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5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3" customWidth="1"/>
    <col min="5" max="5" width="5.625" style="6" customWidth="1"/>
    <col min="6" max="6" width="22.75" style="6" customWidth="1"/>
    <col min="7" max="7" width="35.375" style="6" customWidth="1"/>
    <col min="8" max="8" width="7.375" style="6" customWidth="1"/>
    <col min="9" max="12" width="9.625" style="6" customWidth="1"/>
    <col min="13" max="13" width="9.375" style="3" customWidth="1"/>
    <col min="14" max="15" width="9" style="6"/>
    <col min="16" max="16" width="16.5" style="3" customWidth="1"/>
    <col min="17" max="17" width="15.5" style="3" bestFit="1" customWidth="1"/>
    <col min="18" max="16384" width="9" style="6"/>
  </cols>
  <sheetData>
    <row r="1" spans="1:17" ht="16.5" customHeight="1">
      <c r="A1" s="100" t="s">
        <v>370</v>
      </c>
      <c r="B1" s="100"/>
      <c r="C1" s="101"/>
      <c r="D1" s="100"/>
      <c r="E1" s="102"/>
      <c r="F1" s="102"/>
      <c r="G1" s="102"/>
      <c r="H1" s="102"/>
      <c r="I1" s="102"/>
      <c r="J1" s="102"/>
      <c r="K1" s="102"/>
      <c r="L1" s="8"/>
    </row>
    <row r="2" spans="1:17" ht="16.5" customHeight="1">
      <c r="A2" s="8" t="s">
        <v>359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41"/>
      <c r="C3" s="325" t="s">
        <v>114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  <c r="Q3" s="6"/>
    </row>
    <row r="4" spans="1:17" ht="24.95" customHeight="1" thickBot="1">
      <c r="A4" s="8"/>
      <c r="B4" s="342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88</v>
      </c>
      <c r="L4" s="357"/>
      <c r="M4" s="360"/>
      <c r="P4" s="69" t="s">
        <v>114</v>
      </c>
      <c r="Q4" s="179" t="s">
        <v>404</v>
      </c>
    </row>
    <row r="5" spans="1:17" ht="29.25" customHeight="1">
      <c r="B5" s="343">
        <v>1</v>
      </c>
      <c r="C5" s="346" t="s">
        <v>142</v>
      </c>
      <c r="D5" s="374">
        <f>Q5</f>
        <v>146860</v>
      </c>
      <c r="E5" s="88" t="s">
        <v>156</v>
      </c>
      <c r="F5" s="230" t="s">
        <v>182</v>
      </c>
      <c r="G5" s="230" t="s">
        <v>422</v>
      </c>
      <c r="H5" s="138">
        <v>2358</v>
      </c>
      <c r="I5" s="139">
        <v>6542048260</v>
      </c>
      <c r="J5" s="140">
        <v>939190780</v>
      </c>
      <c r="K5" s="71">
        <f>SUM(I5:J5)</f>
        <v>7481239040</v>
      </c>
      <c r="L5" s="181">
        <f t="shared" ref="L5:L49" si="0">IFERROR(K5/H5,"-")</f>
        <v>3172705.2756573367</v>
      </c>
      <c r="M5" s="188">
        <f>IFERROR(H5/$Q$5,0)</f>
        <v>1.6056107857823777E-2</v>
      </c>
      <c r="P5" s="49" t="s">
        <v>395</v>
      </c>
      <c r="Q5" s="214">
        <f>地区別_患者数!$AM6</f>
        <v>146860</v>
      </c>
    </row>
    <row r="6" spans="1:17" ht="29.25" customHeight="1">
      <c r="B6" s="344"/>
      <c r="C6" s="347"/>
      <c r="D6" s="375"/>
      <c r="E6" s="80" t="s">
        <v>157</v>
      </c>
      <c r="F6" s="231" t="s">
        <v>183</v>
      </c>
      <c r="G6" s="231" t="s">
        <v>423</v>
      </c>
      <c r="H6" s="81">
        <v>1664</v>
      </c>
      <c r="I6" s="82">
        <v>4524432540</v>
      </c>
      <c r="J6" s="83">
        <v>985768710</v>
      </c>
      <c r="K6" s="72">
        <f t="shared" ref="K6:K44" si="1">SUM(I6:J6)</f>
        <v>5510201250</v>
      </c>
      <c r="L6" s="182">
        <f t="shared" si="0"/>
        <v>3311419.0204326925</v>
      </c>
      <c r="M6" s="189">
        <f t="shared" ref="M6:M9" si="2">IFERROR(H6/$Q$5,0)</f>
        <v>1.1330518861500749E-2</v>
      </c>
      <c r="P6" s="49" t="s">
        <v>396</v>
      </c>
      <c r="Q6" s="214">
        <f>地区別_患者数!$AM7</f>
        <v>109325</v>
      </c>
    </row>
    <row r="7" spans="1:17" ht="29.25" customHeight="1">
      <c r="B7" s="344"/>
      <c r="C7" s="347"/>
      <c r="D7" s="375"/>
      <c r="E7" s="80" t="s">
        <v>158</v>
      </c>
      <c r="F7" s="231" t="s">
        <v>997</v>
      </c>
      <c r="G7" s="231" t="s">
        <v>424</v>
      </c>
      <c r="H7" s="81">
        <v>1423</v>
      </c>
      <c r="I7" s="82">
        <v>3137847170</v>
      </c>
      <c r="J7" s="83">
        <v>2050345560</v>
      </c>
      <c r="K7" s="72">
        <f t="shared" si="1"/>
        <v>5188192730</v>
      </c>
      <c r="L7" s="182">
        <f t="shared" si="0"/>
        <v>3645954.1321152495</v>
      </c>
      <c r="M7" s="189">
        <f t="shared" si="2"/>
        <v>9.6895002042761812E-3</v>
      </c>
      <c r="P7" s="49" t="s">
        <v>397</v>
      </c>
      <c r="Q7" s="214">
        <f>地区別_患者数!$AM8</f>
        <v>174606</v>
      </c>
    </row>
    <row r="8" spans="1:17" ht="29.25" customHeight="1">
      <c r="B8" s="344"/>
      <c r="C8" s="347"/>
      <c r="D8" s="375"/>
      <c r="E8" s="80" t="s">
        <v>159</v>
      </c>
      <c r="F8" s="231" t="s">
        <v>184</v>
      </c>
      <c r="G8" s="231" t="s">
        <v>426</v>
      </c>
      <c r="H8" s="81">
        <v>1221</v>
      </c>
      <c r="I8" s="82">
        <v>3002719770</v>
      </c>
      <c r="J8" s="83">
        <v>543616540</v>
      </c>
      <c r="K8" s="72">
        <f t="shared" si="1"/>
        <v>3546336310</v>
      </c>
      <c r="L8" s="182">
        <f t="shared" si="0"/>
        <v>2904452.3423423423</v>
      </c>
      <c r="M8" s="189">
        <f t="shared" si="2"/>
        <v>8.3140405828680368E-3</v>
      </c>
      <c r="P8" s="49" t="s">
        <v>398</v>
      </c>
      <c r="Q8" s="214">
        <f>地区別_患者数!$AM9</f>
        <v>125135</v>
      </c>
    </row>
    <row r="9" spans="1:17" ht="29.25" customHeight="1" thickBot="1">
      <c r="B9" s="345"/>
      <c r="C9" s="348"/>
      <c r="D9" s="377"/>
      <c r="E9" s="84" t="s">
        <v>160</v>
      </c>
      <c r="F9" s="232" t="s">
        <v>185</v>
      </c>
      <c r="G9" s="232" t="s">
        <v>425</v>
      </c>
      <c r="H9" s="85">
        <v>1180</v>
      </c>
      <c r="I9" s="86">
        <v>4377070540</v>
      </c>
      <c r="J9" s="87">
        <v>380694870</v>
      </c>
      <c r="K9" s="73">
        <f t="shared" si="1"/>
        <v>4757765410</v>
      </c>
      <c r="L9" s="183">
        <f t="shared" si="0"/>
        <v>4032004.5847457629</v>
      </c>
      <c r="M9" s="190">
        <f t="shared" si="2"/>
        <v>8.0348631349584643E-3</v>
      </c>
      <c r="P9" s="49" t="s">
        <v>399</v>
      </c>
      <c r="Q9" s="214">
        <f>地区別_患者数!$AM10</f>
        <v>100765</v>
      </c>
    </row>
    <row r="10" spans="1:17" ht="29.25" customHeight="1">
      <c r="B10" s="343">
        <v>2</v>
      </c>
      <c r="C10" s="346" t="s">
        <v>143</v>
      </c>
      <c r="D10" s="374">
        <f>Q6</f>
        <v>109325</v>
      </c>
      <c r="E10" s="88" t="s">
        <v>156</v>
      </c>
      <c r="F10" s="230" t="s">
        <v>182</v>
      </c>
      <c r="G10" s="230" t="s">
        <v>422</v>
      </c>
      <c r="H10" s="138">
        <v>1991</v>
      </c>
      <c r="I10" s="139">
        <v>5471299860</v>
      </c>
      <c r="J10" s="140">
        <v>800580350</v>
      </c>
      <c r="K10" s="71">
        <f t="shared" si="1"/>
        <v>6271880210</v>
      </c>
      <c r="L10" s="181">
        <f t="shared" si="0"/>
        <v>3150115.6253139125</v>
      </c>
      <c r="M10" s="188">
        <f>IFERROR(H10/$Q$6,0)</f>
        <v>1.8211753944660417E-2</v>
      </c>
      <c r="P10" s="49" t="s">
        <v>400</v>
      </c>
      <c r="Q10" s="214">
        <f>地区別_患者数!$AM11</f>
        <v>125950</v>
      </c>
    </row>
    <row r="11" spans="1:17" ht="29.25" customHeight="1">
      <c r="B11" s="344"/>
      <c r="C11" s="347"/>
      <c r="D11" s="375"/>
      <c r="E11" s="80" t="s">
        <v>157</v>
      </c>
      <c r="F11" s="231" t="s">
        <v>183</v>
      </c>
      <c r="G11" s="231" t="s">
        <v>427</v>
      </c>
      <c r="H11" s="81">
        <v>1312</v>
      </c>
      <c r="I11" s="82">
        <v>3417935700</v>
      </c>
      <c r="J11" s="83">
        <v>842508740</v>
      </c>
      <c r="K11" s="72">
        <f t="shared" si="1"/>
        <v>4260444440</v>
      </c>
      <c r="L11" s="182">
        <f t="shared" si="0"/>
        <v>3247289.9695121953</v>
      </c>
      <c r="M11" s="189">
        <f t="shared" ref="M11:M14" si="3">IFERROR(H11/$Q$6,0)</f>
        <v>1.2000914703864624E-2</v>
      </c>
      <c r="P11" s="49" t="s">
        <v>401</v>
      </c>
      <c r="Q11" s="214">
        <f>地区別_患者数!$AM12</f>
        <v>129240</v>
      </c>
    </row>
    <row r="12" spans="1:17" ht="29.25" customHeight="1">
      <c r="B12" s="344"/>
      <c r="C12" s="347"/>
      <c r="D12" s="375"/>
      <c r="E12" s="80" t="s">
        <v>158</v>
      </c>
      <c r="F12" s="231" t="s">
        <v>997</v>
      </c>
      <c r="G12" s="231" t="s">
        <v>428</v>
      </c>
      <c r="H12" s="81">
        <v>1057</v>
      </c>
      <c r="I12" s="82">
        <v>2404224450</v>
      </c>
      <c r="J12" s="83">
        <v>1436764480</v>
      </c>
      <c r="K12" s="72">
        <f t="shared" si="1"/>
        <v>3840988930</v>
      </c>
      <c r="L12" s="182">
        <f t="shared" si="0"/>
        <v>3633858.9687795648</v>
      </c>
      <c r="M12" s="189">
        <f t="shared" si="3"/>
        <v>9.6684198490738626E-3</v>
      </c>
      <c r="P12" s="49" t="s">
        <v>402</v>
      </c>
      <c r="Q12" s="214">
        <f>地区別_患者数!$AM13</f>
        <v>358409</v>
      </c>
    </row>
    <row r="13" spans="1:17" ht="29.25" customHeight="1">
      <c r="B13" s="344"/>
      <c r="C13" s="347"/>
      <c r="D13" s="375"/>
      <c r="E13" s="80" t="s">
        <v>159</v>
      </c>
      <c r="F13" s="231" t="s">
        <v>184</v>
      </c>
      <c r="G13" s="231" t="s">
        <v>426</v>
      </c>
      <c r="H13" s="81">
        <v>929</v>
      </c>
      <c r="I13" s="82">
        <v>2273670330</v>
      </c>
      <c r="J13" s="83">
        <v>413895840</v>
      </c>
      <c r="K13" s="72">
        <f t="shared" si="1"/>
        <v>2687566170</v>
      </c>
      <c r="L13" s="182">
        <f t="shared" si="0"/>
        <v>2892966.8137782561</v>
      </c>
      <c r="M13" s="189">
        <f t="shared" si="3"/>
        <v>8.4975989023553626E-3</v>
      </c>
      <c r="P13" s="49" t="s">
        <v>403</v>
      </c>
      <c r="Q13" s="214">
        <f>地区別_患者数!$AM14</f>
        <v>1252666</v>
      </c>
    </row>
    <row r="14" spans="1:17" ht="29.25" customHeight="1" thickBot="1">
      <c r="B14" s="345"/>
      <c r="C14" s="348"/>
      <c r="D14" s="377"/>
      <c r="E14" s="84" t="s">
        <v>160</v>
      </c>
      <c r="F14" s="232" t="s">
        <v>185</v>
      </c>
      <c r="G14" s="232" t="s">
        <v>429</v>
      </c>
      <c r="H14" s="85">
        <v>860</v>
      </c>
      <c r="I14" s="86">
        <v>3159281670</v>
      </c>
      <c r="J14" s="87">
        <v>239985730</v>
      </c>
      <c r="K14" s="73">
        <f t="shared" si="1"/>
        <v>3399267400</v>
      </c>
      <c r="L14" s="183">
        <f t="shared" si="0"/>
        <v>3952636.5116279069</v>
      </c>
      <c r="M14" s="190">
        <f t="shared" si="3"/>
        <v>7.8664532357649204E-3</v>
      </c>
    </row>
    <row r="15" spans="1:17" ht="29.25" customHeight="1">
      <c r="B15" s="343">
        <v>3</v>
      </c>
      <c r="C15" s="346" t="s">
        <v>144</v>
      </c>
      <c r="D15" s="374">
        <f>Q7</f>
        <v>174606</v>
      </c>
      <c r="E15" s="88" t="s">
        <v>156</v>
      </c>
      <c r="F15" s="230" t="s">
        <v>182</v>
      </c>
      <c r="G15" s="230" t="s">
        <v>422</v>
      </c>
      <c r="H15" s="138">
        <v>2970</v>
      </c>
      <c r="I15" s="139">
        <v>7269630090</v>
      </c>
      <c r="J15" s="140">
        <v>1151618750</v>
      </c>
      <c r="K15" s="71">
        <f t="shared" si="1"/>
        <v>8421248840</v>
      </c>
      <c r="L15" s="181">
        <f t="shared" si="0"/>
        <v>2835437.3198653199</v>
      </c>
      <c r="M15" s="188">
        <f>IFERROR(H15/$Q$7,0)</f>
        <v>1.7009724751726744E-2</v>
      </c>
    </row>
    <row r="16" spans="1:17" ht="29.25" customHeight="1">
      <c r="B16" s="344"/>
      <c r="C16" s="347"/>
      <c r="D16" s="375"/>
      <c r="E16" s="80" t="s">
        <v>157</v>
      </c>
      <c r="F16" s="231" t="s">
        <v>183</v>
      </c>
      <c r="G16" s="231" t="s">
        <v>423</v>
      </c>
      <c r="H16" s="81">
        <v>2012</v>
      </c>
      <c r="I16" s="82">
        <v>5587167330</v>
      </c>
      <c r="J16" s="83">
        <v>1267298730</v>
      </c>
      <c r="K16" s="72">
        <f t="shared" si="1"/>
        <v>6854466060</v>
      </c>
      <c r="L16" s="182">
        <f t="shared" si="0"/>
        <v>3406792.2763419482</v>
      </c>
      <c r="M16" s="189">
        <f t="shared" ref="M16:M19" si="4">IFERROR(H16/$Q$7,0)</f>
        <v>1.152308626278593E-2</v>
      </c>
    </row>
    <row r="17" spans="2:13" ht="29.25" customHeight="1">
      <c r="B17" s="344"/>
      <c r="C17" s="347"/>
      <c r="D17" s="375"/>
      <c r="E17" s="80" t="s">
        <v>158</v>
      </c>
      <c r="F17" s="231" t="s">
        <v>997</v>
      </c>
      <c r="G17" s="231" t="s">
        <v>424</v>
      </c>
      <c r="H17" s="81">
        <v>1637</v>
      </c>
      <c r="I17" s="82">
        <v>3524024780</v>
      </c>
      <c r="J17" s="83">
        <v>2578008370</v>
      </c>
      <c r="K17" s="72">
        <f t="shared" si="1"/>
        <v>6102033150</v>
      </c>
      <c r="L17" s="182">
        <f t="shared" si="0"/>
        <v>3727570.647525962</v>
      </c>
      <c r="M17" s="189">
        <f t="shared" si="4"/>
        <v>9.3753937436285122E-3</v>
      </c>
    </row>
    <row r="18" spans="2:13" ht="29.25" customHeight="1">
      <c r="B18" s="344"/>
      <c r="C18" s="347"/>
      <c r="D18" s="375"/>
      <c r="E18" s="80" t="s">
        <v>160</v>
      </c>
      <c r="F18" s="231" t="s">
        <v>185</v>
      </c>
      <c r="G18" s="231" t="s">
        <v>430</v>
      </c>
      <c r="H18" s="81">
        <v>1380</v>
      </c>
      <c r="I18" s="82">
        <v>4576318730</v>
      </c>
      <c r="J18" s="83">
        <v>389758620</v>
      </c>
      <c r="K18" s="72">
        <f t="shared" si="1"/>
        <v>4966077350</v>
      </c>
      <c r="L18" s="182">
        <f t="shared" si="0"/>
        <v>3598606.7753623188</v>
      </c>
      <c r="M18" s="189">
        <f t="shared" si="4"/>
        <v>7.9035084704992958E-3</v>
      </c>
    </row>
    <row r="19" spans="2:13" ht="29.25" customHeight="1" thickBot="1">
      <c r="B19" s="345"/>
      <c r="C19" s="348"/>
      <c r="D19" s="377"/>
      <c r="E19" s="84" t="s">
        <v>159</v>
      </c>
      <c r="F19" s="232" t="s">
        <v>184</v>
      </c>
      <c r="G19" s="232" t="s">
        <v>431</v>
      </c>
      <c r="H19" s="85">
        <v>1366</v>
      </c>
      <c r="I19" s="86">
        <v>3078024450</v>
      </c>
      <c r="J19" s="87">
        <v>627124840</v>
      </c>
      <c r="K19" s="73">
        <f t="shared" si="1"/>
        <v>3705149290</v>
      </c>
      <c r="L19" s="183">
        <f t="shared" si="0"/>
        <v>2712407.9721815521</v>
      </c>
      <c r="M19" s="190">
        <f t="shared" si="4"/>
        <v>7.8233279497840862E-3</v>
      </c>
    </row>
    <row r="20" spans="2:13" ht="29.25" customHeight="1">
      <c r="B20" s="343">
        <v>4</v>
      </c>
      <c r="C20" s="346" t="s">
        <v>145</v>
      </c>
      <c r="D20" s="374">
        <f>Q8</f>
        <v>125135</v>
      </c>
      <c r="E20" s="88" t="s">
        <v>156</v>
      </c>
      <c r="F20" s="230" t="s">
        <v>182</v>
      </c>
      <c r="G20" s="230" t="s">
        <v>422</v>
      </c>
      <c r="H20" s="138">
        <v>2126</v>
      </c>
      <c r="I20" s="139">
        <v>5147777770</v>
      </c>
      <c r="J20" s="140">
        <v>845545740</v>
      </c>
      <c r="K20" s="71">
        <f t="shared" si="1"/>
        <v>5993323510</v>
      </c>
      <c r="L20" s="181">
        <f t="shared" si="0"/>
        <v>2819060.9172154278</v>
      </c>
      <c r="M20" s="188">
        <f>IFERROR(H20/$Q$8,0)</f>
        <v>1.6989651176729133E-2</v>
      </c>
    </row>
    <row r="21" spans="2:13" ht="29.25" customHeight="1">
      <c r="B21" s="344"/>
      <c r="C21" s="347"/>
      <c r="D21" s="375"/>
      <c r="E21" s="80" t="s">
        <v>157</v>
      </c>
      <c r="F21" s="231" t="s">
        <v>183</v>
      </c>
      <c r="G21" s="231" t="s">
        <v>432</v>
      </c>
      <c r="H21" s="81">
        <v>1396</v>
      </c>
      <c r="I21" s="82">
        <v>3655387730</v>
      </c>
      <c r="J21" s="83">
        <v>848110250</v>
      </c>
      <c r="K21" s="72">
        <f t="shared" si="1"/>
        <v>4503497980</v>
      </c>
      <c r="L21" s="182">
        <f t="shared" si="0"/>
        <v>3226001.4183381088</v>
      </c>
      <c r="M21" s="189">
        <f t="shared" ref="M21:M24" si="5">IFERROR(H21/$Q$8,0)</f>
        <v>1.1155951572301913E-2</v>
      </c>
    </row>
    <row r="22" spans="2:13" ht="29.25" customHeight="1">
      <c r="B22" s="344"/>
      <c r="C22" s="347"/>
      <c r="D22" s="375"/>
      <c r="E22" s="80" t="s">
        <v>158</v>
      </c>
      <c r="F22" s="231" t="s">
        <v>997</v>
      </c>
      <c r="G22" s="231" t="s">
        <v>424</v>
      </c>
      <c r="H22" s="81">
        <v>1220</v>
      </c>
      <c r="I22" s="82">
        <v>2508295570</v>
      </c>
      <c r="J22" s="83">
        <v>1768597590</v>
      </c>
      <c r="K22" s="72">
        <f t="shared" si="1"/>
        <v>4276893160</v>
      </c>
      <c r="L22" s="182">
        <f t="shared" si="0"/>
        <v>3505650.1311475411</v>
      </c>
      <c r="M22" s="189">
        <f t="shared" si="5"/>
        <v>9.7494705717824752E-3</v>
      </c>
    </row>
    <row r="23" spans="2:13" ht="29.25" customHeight="1">
      <c r="B23" s="344"/>
      <c r="C23" s="347"/>
      <c r="D23" s="375"/>
      <c r="E23" s="80" t="s">
        <v>159</v>
      </c>
      <c r="F23" s="231" t="s">
        <v>184</v>
      </c>
      <c r="G23" s="231" t="s">
        <v>426</v>
      </c>
      <c r="H23" s="81">
        <v>981</v>
      </c>
      <c r="I23" s="82">
        <v>2132198920</v>
      </c>
      <c r="J23" s="83">
        <v>468550550</v>
      </c>
      <c r="K23" s="72">
        <f t="shared" si="1"/>
        <v>2600749470</v>
      </c>
      <c r="L23" s="182">
        <f t="shared" si="0"/>
        <v>2651120.7645259937</v>
      </c>
      <c r="M23" s="189">
        <f t="shared" si="5"/>
        <v>7.8395333040316463E-3</v>
      </c>
    </row>
    <row r="24" spans="2:13" ht="29.25" customHeight="1" thickBot="1">
      <c r="B24" s="345"/>
      <c r="C24" s="348"/>
      <c r="D24" s="377"/>
      <c r="E24" s="84" t="s">
        <v>160</v>
      </c>
      <c r="F24" s="232" t="s">
        <v>185</v>
      </c>
      <c r="G24" s="232" t="s">
        <v>430</v>
      </c>
      <c r="H24" s="85">
        <v>803</v>
      </c>
      <c r="I24" s="86">
        <v>2575574010</v>
      </c>
      <c r="J24" s="87">
        <v>237356430</v>
      </c>
      <c r="K24" s="73">
        <f t="shared" si="1"/>
        <v>2812930440</v>
      </c>
      <c r="L24" s="183">
        <f t="shared" si="0"/>
        <v>3503026.699875467</v>
      </c>
      <c r="M24" s="190">
        <f t="shared" si="5"/>
        <v>6.4170695648699408E-3</v>
      </c>
    </row>
    <row r="25" spans="2:13" ht="29.25" customHeight="1">
      <c r="B25" s="343">
        <v>5</v>
      </c>
      <c r="C25" s="346" t="s">
        <v>146</v>
      </c>
      <c r="D25" s="374">
        <f>Q9</f>
        <v>100765</v>
      </c>
      <c r="E25" s="88" t="s">
        <v>156</v>
      </c>
      <c r="F25" s="230" t="s">
        <v>182</v>
      </c>
      <c r="G25" s="230" t="s">
        <v>422</v>
      </c>
      <c r="H25" s="138">
        <v>1761</v>
      </c>
      <c r="I25" s="139">
        <v>3941720750</v>
      </c>
      <c r="J25" s="140">
        <v>676479000</v>
      </c>
      <c r="K25" s="71">
        <f t="shared" si="1"/>
        <v>4618199750</v>
      </c>
      <c r="L25" s="181">
        <f t="shared" si="0"/>
        <v>2622487.0812038616</v>
      </c>
      <c r="M25" s="188">
        <f>IFERROR(H25/$Q$9,0)</f>
        <v>1.7476306257132933E-2</v>
      </c>
    </row>
    <row r="26" spans="2:13" ht="29.25" customHeight="1">
      <c r="B26" s="344"/>
      <c r="C26" s="347"/>
      <c r="D26" s="375"/>
      <c r="E26" s="80" t="s">
        <v>157</v>
      </c>
      <c r="F26" s="231" t="s">
        <v>183</v>
      </c>
      <c r="G26" s="231" t="s">
        <v>423</v>
      </c>
      <c r="H26" s="81">
        <v>1172</v>
      </c>
      <c r="I26" s="82">
        <v>3291281950</v>
      </c>
      <c r="J26" s="83">
        <v>743675990</v>
      </c>
      <c r="K26" s="72">
        <f t="shared" si="1"/>
        <v>4034957940</v>
      </c>
      <c r="L26" s="182">
        <f t="shared" si="0"/>
        <v>3442796.8771331059</v>
      </c>
      <c r="M26" s="189">
        <f t="shared" ref="M26:M29" si="6">IFERROR(H26/$Q$9,0)</f>
        <v>1.1631022676524588E-2</v>
      </c>
    </row>
    <row r="27" spans="2:13" ht="29.25" customHeight="1">
      <c r="B27" s="344"/>
      <c r="C27" s="347"/>
      <c r="D27" s="375"/>
      <c r="E27" s="80" t="s">
        <v>158</v>
      </c>
      <c r="F27" s="231" t="s">
        <v>997</v>
      </c>
      <c r="G27" s="231" t="s">
        <v>424</v>
      </c>
      <c r="H27" s="81">
        <v>931</v>
      </c>
      <c r="I27" s="82">
        <v>2000651040</v>
      </c>
      <c r="J27" s="83">
        <v>1525109920</v>
      </c>
      <c r="K27" s="72">
        <f t="shared" si="1"/>
        <v>3525760960</v>
      </c>
      <c r="L27" s="182">
        <f t="shared" si="0"/>
        <v>3787068.7003222341</v>
      </c>
      <c r="M27" s="189">
        <f t="shared" si="6"/>
        <v>9.2393192080583528E-3</v>
      </c>
    </row>
    <row r="28" spans="2:13" ht="29.25" customHeight="1">
      <c r="B28" s="344"/>
      <c r="C28" s="347"/>
      <c r="D28" s="375"/>
      <c r="E28" s="80" t="s">
        <v>159</v>
      </c>
      <c r="F28" s="231" t="s">
        <v>184</v>
      </c>
      <c r="G28" s="231" t="s">
        <v>433</v>
      </c>
      <c r="H28" s="81">
        <v>704</v>
      </c>
      <c r="I28" s="82">
        <v>1573113810</v>
      </c>
      <c r="J28" s="83">
        <v>347688340</v>
      </c>
      <c r="K28" s="72">
        <f t="shared" si="1"/>
        <v>1920802150</v>
      </c>
      <c r="L28" s="182">
        <f t="shared" si="0"/>
        <v>2728412.1448863638</v>
      </c>
      <c r="M28" s="189">
        <f t="shared" si="6"/>
        <v>6.9865528705403664E-3</v>
      </c>
    </row>
    <row r="29" spans="2:13" ht="29.25" customHeight="1" thickBot="1">
      <c r="B29" s="345"/>
      <c r="C29" s="348"/>
      <c r="D29" s="377"/>
      <c r="E29" s="84" t="s">
        <v>160</v>
      </c>
      <c r="F29" s="232" t="s">
        <v>185</v>
      </c>
      <c r="G29" s="232" t="s">
        <v>430</v>
      </c>
      <c r="H29" s="85">
        <v>700</v>
      </c>
      <c r="I29" s="86">
        <v>2236597450</v>
      </c>
      <c r="J29" s="87">
        <v>208441760</v>
      </c>
      <c r="K29" s="73">
        <f t="shared" si="1"/>
        <v>2445039210</v>
      </c>
      <c r="L29" s="183">
        <f t="shared" si="0"/>
        <v>3492913.1571428571</v>
      </c>
      <c r="M29" s="190">
        <f t="shared" si="6"/>
        <v>6.9468565474122956E-3</v>
      </c>
    </row>
    <row r="30" spans="2:13" ht="29.25" customHeight="1">
      <c r="B30" s="343">
        <v>6</v>
      </c>
      <c r="C30" s="346" t="s">
        <v>147</v>
      </c>
      <c r="D30" s="374">
        <f>Q10</f>
        <v>125950</v>
      </c>
      <c r="E30" s="88" t="s">
        <v>156</v>
      </c>
      <c r="F30" s="230" t="s">
        <v>182</v>
      </c>
      <c r="G30" s="230" t="s">
        <v>422</v>
      </c>
      <c r="H30" s="138">
        <v>2108</v>
      </c>
      <c r="I30" s="139">
        <v>5822221190</v>
      </c>
      <c r="J30" s="140">
        <v>790114160</v>
      </c>
      <c r="K30" s="71">
        <f t="shared" si="1"/>
        <v>6612335350</v>
      </c>
      <c r="L30" s="181">
        <f t="shared" si="0"/>
        <v>3136781.4753320683</v>
      </c>
      <c r="M30" s="188">
        <f>IFERROR(H30/$Q$10,0)</f>
        <v>1.6736800317586342E-2</v>
      </c>
    </row>
    <row r="31" spans="2:13" ht="29.25" customHeight="1">
      <c r="B31" s="344"/>
      <c r="C31" s="347"/>
      <c r="D31" s="375"/>
      <c r="E31" s="80" t="s">
        <v>157</v>
      </c>
      <c r="F31" s="231" t="s">
        <v>183</v>
      </c>
      <c r="G31" s="231" t="s">
        <v>434</v>
      </c>
      <c r="H31" s="81">
        <v>1498</v>
      </c>
      <c r="I31" s="82">
        <v>4334351750</v>
      </c>
      <c r="J31" s="83">
        <v>916653780</v>
      </c>
      <c r="K31" s="72">
        <f t="shared" si="1"/>
        <v>5251005530</v>
      </c>
      <c r="L31" s="182">
        <f t="shared" si="0"/>
        <v>3505344.1455273698</v>
      </c>
      <c r="M31" s="189">
        <f t="shared" ref="M31:M34" si="7">IFERROR(H31/$Q$10,0)</f>
        <v>1.1893608574831281E-2</v>
      </c>
    </row>
    <row r="32" spans="2:13" ht="29.25" customHeight="1">
      <c r="B32" s="344"/>
      <c r="C32" s="347"/>
      <c r="D32" s="375"/>
      <c r="E32" s="80" t="s">
        <v>158</v>
      </c>
      <c r="F32" s="231" t="s">
        <v>997</v>
      </c>
      <c r="G32" s="231" t="s">
        <v>424</v>
      </c>
      <c r="H32" s="81">
        <v>1170</v>
      </c>
      <c r="I32" s="82">
        <v>2582775780</v>
      </c>
      <c r="J32" s="83">
        <v>1626921640</v>
      </c>
      <c r="K32" s="72">
        <f t="shared" si="1"/>
        <v>4209697420</v>
      </c>
      <c r="L32" s="182">
        <f t="shared" si="0"/>
        <v>3598031.982905983</v>
      </c>
      <c r="M32" s="189">
        <f t="shared" si="7"/>
        <v>9.289400555776102E-3</v>
      </c>
    </row>
    <row r="33" spans="2:13" ht="29.25" customHeight="1">
      <c r="B33" s="344"/>
      <c r="C33" s="347"/>
      <c r="D33" s="375"/>
      <c r="E33" s="80" t="s">
        <v>186</v>
      </c>
      <c r="F33" s="231" t="s">
        <v>187</v>
      </c>
      <c r="G33" s="231" t="s">
        <v>686</v>
      </c>
      <c r="H33" s="81">
        <v>1142</v>
      </c>
      <c r="I33" s="82">
        <v>3887278300</v>
      </c>
      <c r="J33" s="83">
        <v>300879800</v>
      </c>
      <c r="K33" s="72">
        <f t="shared" si="1"/>
        <v>4188158100</v>
      </c>
      <c r="L33" s="182">
        <f t="shared" si="0"/>
        <v>3667388.8791593695</v>
      </c>
      <c r="M33" s="189">
        <f t="shared" si="7"/>
        <v>9.06709011512505E-3</v>
      </c>
    </row>
    <row r="34" spans="2:13" ht="29.25" customHeight="1" thickBot="1">
      <c r="B34" s="345"/>
      <c r="C34" s="348"/>
      <c r="D34" s="377"/>
      <c r="E34" s="84" t="s">
        <v>160</v>
      </c>
      <c r="F34" s="232" t="s">
        <v>185</v>
      </c>
      <c r="G34" s="232" t="s">
        <v>430</v>
      </c>
      <c r="H34" s="85">
        <v>1064</v>
      </c>
      <c r="I34" s="86">
        <v>3677189220</v>
      </c>
      <c r="J34" s="87">
        <v>310617170</v>
      </c>
      <c r="K34" s="73">
        <f t="shared" si="1"/>
        <v>3987806390</v>
      </c>
      <c r="L34" s="183">
        <f t="shared" si="0"/>
        <v>3747938.3364661653</v>
      </c>
      <c r="M34" s="190">
        <f t="shared" si="7"/>
        <v>8.4477967447399768E-3</v>
      </c>
    </row>
    <row r="35" spans="2:13" ht="29.25" customHeight="1">
      <c r="B35" s="343">
        <v>7</v>
      </c>
      <c r="C35" s="346" t="s">
        <v>148</v>
      </c>
      <c r="D35" s="374">
        <f>Q11</f>
        <v>129240</v>
      </c>
      <c r="E35" s="88" t="s">
        <v>156</v>
      </c>
      <c r="F35" s="230" t="s">
        <v>182</v>
      </c>
      <c r="G35" s="230" t="s">
        <v>422</v>
      </c>
      <c r="H35" s="138">
        <v>2417</v>
      </c>
      <c r="I35" s="139">
        <v>6517413940</v>
      </c>
      <c r="J35" s="140">
        <v>909363020</v>
      </c>
      <c r="K35" s="71">
        <f t="shared" si="1"/>
        <v>7426776960</v>
      </c>
      <c r="L35" s="181">
        <f t="shared" si="0"/>
        <v>3072725.2627223833</v>
      </c>
      <c r="M35" s="188">
        <f>IFERROR(H35/$Q$11,0)</f>
        <v>1.8701640359021974E-2</v>
      </c>
    </row>
    <row r="36" spans="2:13" ht="29.25" customHeight="1">
      <c r="B36" s="344"/>
      <c r="C36" s="347"/>
      <c r="D36" s="375"/>
      <c r="E36" s="80" t="s">
        <v>157</v>
      </c>
      <c r="F36" s="231" t="s">
        <v>183</v>
      </c>
      <c r="G36" s="231" t="s">
        <v>432</v>
      </c>
      <c r="H36" s="81">
        <v>1448</v>
      </c>
      <c r="I36" s="82">
        <v>4125068140</v>
      </c>
      <c r="J36" s="83">
        <v>907909220</v>
      </c>
      <c r="K36" s="72">
        <f t="shared" si="1"/>
        <v>5032977360</v>
      </c>
      <c r="L36" s="182">
        <f t="shared" si="0"/>
        <v>3475813.0939226518</v>
      </c>
      <c r="M36" s="189">
        <f t="shared" ref="M36:M39" si="8">IFERROR(H36/$Q$11,0)</f>
        <v>1.1203961621788919E-2</v>
      </c>
    </row>
    <row r="37" spans="2:13" ht="29.25" customHeight="1">
      <c r="B37" s="344"/>
      <c r="C37" s="347"/>
      <c r="D37" s="375"/>
      <c r="E37" s="80" t="s">
        <v>186</v>
      </c>
      <c r="F37" s="231" t="s">
        <v>187</v>
      </c>
      <c r="G37" s="231" t="s">
        <v>687</v>
      </c>
      <c r="H37" s="81">
        <v>1273</v>
      </c>
      <c r="I37" s="82">
        <v>4500153680</v>
      </c>
      <c r="J37" s="83">
        <v>395486890</v>
      </c>
      <c r="K37" s="72">
        <f t="shared" si="1"/>
        <v>4895640570</v>
      </c>
      <c r="L37" s="182">
        <f t="shared" si="0"/>
        <v>3845750.6441476825</v>
      </c>
      <c r="M37" s="189">
        <f t="shared" si="8"/>
        <v>9.8498916744042091E-3</v>
      </c>
    </row>
    <row r="38" spans="2:13" ht="29.25" customHeight="1">
      <c r="B38" s="344"/>
      <c r="C38" s="347"/>
      <c r="D38" s="375"/>
      <c r="E38" s="80" t="s">
        <v>158</v>
      </c>
      <c r="F38" s="231" t="s">
        <v>997</v>
      </c>
      <c r="G38" s="231" t="s">
        <v>424</v>
      </c>
      <c r="H38" s="81">
        <v>1086</v>
      </c>
      <c r="I38" s="82">
        <v>2195584790</v>
      </c>
      <c r="J38" s="83">
        <v>1618878300</v>
      </c>
      <c r="K38" s="72">
        <f t="shared" si="1"/>
        <v>3814463090</v>
      </c>
      <c r="L38" s="182">
        <f t="shared" si="0"/>
        <v>3512396.9521178636</v>
      </c>
      <c r="M38" s="189">
        <f t="shared" si="8"/>
        <v>8.4029712163416898E-3</v>
      </c>
    </row>
    <row r="39" spans="2:13" ht="29.25" customHeight="1" thickBot="1">
      <c r="B39" s="345"/>
      <c r="C39" s="348"/>
      <c r="D39" s="377"/>
      <c r="E39" s="84" t="s">
        <v>160</v>
      </c>
      <c r="F39" s="232" t="s">
        <v>185</v>
      </c>
      <c r="G39" s="232" t="s">
        <v>430</v>
      </c>
      <c r="H39" s="85">
        <v>1053</v>
      </c>
      <c r="I39" s="86">
        <v>4161114390</v>
      </c>
      <c r="J39" s="87">
        <v>268832550</v>
      </c>
      <c r="K39" s="73">
        <f t="shared" si="1"/>
        <v>4429946940</v>
      </c>
      <c r="L39" s="183">
        <f t="shared" si="0"/>
        <v>4206977.1509971507</v>
      </c>
      <c r="M39" s="190">
        <f t="shared" si="8"/>
        <v>8.1476323119777164E-3</v>
      </c>
    </row>
    <row r="40" spans="2:13" ht="29.25" customHeight="1">
      <c r="B40" s="343">
        <v>8</v>
      </c>
      <c r="C40" s="346" t="s">
        <v>149</v>
      </c>
      <c r="D40" s="374">
        <f>Q12</f>
        <v>358409</v>
      </c>
      <c r="E40" s="88" t="s">
        <v>156</v>
      </c>
      <c r="F40" s="230" t="s">
        <v>182</v>
      </c>
      <c r="G40" s="230" t="s">
        <v>422</v>
      </c>
      <c r="H40" s="138">
        <v>6562</v>
      </c>
      <c r="I40" s="139">
        <v>16742285720</v>
      </c>
      <c r="J40" s="140">
        <v>2761280780</v>
      </c>
      <c r="K40" s="71">
        <f t="shared" si="1"/>
        <v>19503566500</v>
      </c>
      <c r="L40" s="181">
        <f t="shared" si="0"/>
        <v>2972198.4913136237</v>
      </c>
      <c r="M40" s="188">
        <f>IFERROR(H40/$Q$12,0)</f>
        <v>1.8308692025032852E-2</v>
      </c>
    </row>
    <row r="41" spans="2:13" ht="29.25" customHeight="1">
      <c r="B41" s="344"/>
      <c r="C41" s="347"/>
      <c r="D41" s="375"/>
      <c r="E41" s="80" t="s">
        <v>157</v>
      </c>
      <c r="F41" s="231" t="s">
        <v>183</v>
      </c>
      <c r="G41" s="231" t="s">
        <v>427</v>
      </c>
      <c r="H41" s="81">
        <v>4552</v>
      </c>
      <c r="I41" s="82">
        <v>13116486500</v>
      </c>
      <c r="J41" s="83">
        <v>3030076300</v>
      </c>
      <c r="K41" s="72">
        <f t="shared" si="1"/>
        <v>16146562800</v>
      </c>
      <c r="L41" s="182">
        <f t="shared" si="0"/>
        <v>3547135.9402460456</v>
      </c>
      <c r="M41" s="189">
        <f t="shared" ref="M41:M44" si="9">IFERROR(H41/$Q$12,0)</f>
        <v>1.2700573925319956E-2</v>
      </c>
    </row>
    <row r="42" spans="2:13" ht="29.25" customHeight="1">
      <c r="B42" s="344"/>
      <c r="C42" s="347"/>
      <c r="D42" s="375"/>
      <c r="E42" s="80" t="s">
        <v>158</v>
      </c>
      <c r="F42" s="231" t="s">
        <v>997</v>
      </c>
      <c r="G42" s="231" t="s">
        <v>424</v>
      </c>
      <c r="H42" s="81">
        <v>3235</v>
      </c>
      <c r="I42" s="82">
        <v>6921398900</v>
      </c>
      <c r="J42" s="83">
        <v>4777804050</v>
      </c>
      <c r="K42" s="72">
        <f t="shared" si="1"/>
        <v>11699202950</v>
      </c>
      <c r="L42" s="182">
        <f t="shared" si="0"/>
        <v>3616446.0432766615</v>
      </c>
      <c r="M42" s="189">
        <f t="shared" si="9"/>
        <v>9.026001021179713E-3</v>
      </c>
    </row>
    <row r="43" spans="2:13" ht="29.25" customHeight="1">
      <c r="B43" s="344"/>
      <c r="C43" s="347"/>
      <c r="D43" s="375"/>
      <c r="E43" s="80" t="s">
        <v>160</v>
      </c>
      <c r="F43" s="231" t="s">
        <v>185</v>
      </c>
      <c r="G43" s="231" t="s">
        <v>430</v>
      </c>
      <c r="H43" s="81">
        <v>3095</v>
      </c>
      <c r="I43" s="82">
        <v>10878622580</v>
      </c>
      <c r="J43" s="83">
        <v>967417100</v>
      </c>
      <c r="K43" s="72">
        <f t="shared" si="1"/>
        <v>11846039680</v>
      </c>
      <c r="L43" s="182">
        <f t="shared" si="0"/>
        <v>3827476.4717285945</v>
      </c>
      <c r="M43" s="189">
        <f t="shared" si="9"/>
        <v>8.635385830154935E-3</v>
      </c>
    </row>
    <row r="44" spans="2:13" ht="29.25" customHeight="1" thickBot="1">
      <c r="B44" s="344"/>
      <c r="C44" s="347"/>
      <c r="D44" s="375"/>
      <c r="E44" s="89" t="s">
        <v>159</v>
      </c>
      <c r="F44" s="233" t="s">
        <v>184</v>
      </c>
      <c r="G44" s="233" t="s">
        <v>426</v>
      </c>
      <c r="H44" s="141">
        <v>3040</v>
      </c>
      <c r="I44" s="142">
        <v>7289100420</v>
      </c>
      <c r="J44" s="143">
        <v>1487270820</v>
      </c>
      <c r="K44" s="74">
        <f t="shared" si="1"/>
        <v>8776371240</v>
      </c>
      <c r="L44" s="184">
        <f t="shared" si="0"/>
        <v>2886964.2236842103</v>
      </c>
      <c r="M44" s="191">
        <f t="shared" si="9"/>
        <v>8.4819298622523433E-3</v>
      </c>
    </row>
    <row r="45" spans="2:13" ht="29.25" customHeight="1" thickTop="1">
      <c r="B45" s="334" t="s">
        <v>1006</v>
      </c>
      <c r="C45" s="335"/>
      <c r="D45" s="376">
        <f>Q13</f>
        <v>1252666</v>
      </c>
      <c r="E45" s="75" t="str">
        <f>'高額レセ疾病傾向(患者数順)'!$C$7</f>
        <v>1901</v>
      </c>
      <c r="F45" s="234" t="str">
        <f>'高額レセ疾病傾向(患者数順)'!$D$7</f>
        <v>骨折</v>
      </c>
      <c r="G45" s="234" t="str">
        <f>'高額レセ疾病傾向(患者数順)'!$E$7</f>
        <v>大腿骨頚部骨折,大腿骨転子部骨折,腰椎圧迫骨折</v>
      </c>
      <c r="H45" s="76">
        <f>'高額レセ疾病傾向(患者数順)'!$F$7</f>
        <v>22293</v>
      </c>
      <c r="I45" s="77">
        <f>'高額レセ疾病傾向(患者数順)'!$G$7</f>
        <v>57454397580</v>
      </c>
      <c r="J45" s="78">
        <f>'高額レセ疾病傾向(患者数順)'!$H$7</f>
        <v>8874260950</v>
      </c>
      <c r="K45" s="79">
        <f>'高額レセ疾病傾向(患者数順)'!$I$7</f>
        <v>66328658530</v>
      </c>
      <c r="L45" s="195">
        <f t="shared" si="0"/>
        <v>2975313.261113354</v>
      </c>
      <c r="M45" s="192">
        <f>IFERROR(H45/$Q$13,0)</f>
        <v>1.7796443744781131E-2</v>
      </c>
    </row>
    <row r="46" spans="2:13" ht="29.25" customHeight="1">
      <c r="B46" s="336"/>
      <c r="C46" s="337"/>
      <c r="D46" s="375"/>
      <c r="E46" s="80" t="str">
        <f>'高額レセ疾病傾向(患者数順)'!$C$8</f>
        <v>0903</v>
      </c>
      <c r="F46" s="231" t="str">
        <f>'高額レセ疾病傾向(患者数順)'!$D$8</f>
        <v>その他の心疾患</v>
      </c>
      <c r="G46" s="231" t="str">
        <f>'高額レセ疾病傾向(患者数順)'!$E$8</f>
        <v>うっ血性心不全,慢性心不全,慢性うっ血性心不全</v>
      </c>
      <c r="H46" s="81">
        <f>'高額レセ疾病傾向(患者数順)'!$F$8</f>
        <v>15054</v>
      </c>
      <c r="I46" s="82">
        <f>'高額レセ疾病傾向(患者数順)'!$G$8</f>
        <v>42052111640</v>
      </c>
      <c r="J46" s="83">
        <f>'高額レセ疾病傾向(患者数順)'!$H$8</f>
        <v>9542001720</v>
      </c>
      <c r="K46" s="72">
        <f>'高額レセ疾病傾向(患者数順)'!$I$8</f>
        <v>51594113360</v>
      </c>
      <c r="L46" s="182">
        <f t="shared" si="0"/>
        <v>3427269.3875381961</v>
      </c>
      <c r="M46" s="193">
        <f t="shared" ref="M46:M49" si="10">IFERROR(H46/$Q$13,0)</f>
        <v>1.2017568928988254E-2</v>
      </c>
    </row>
    <row r="47" spans="2:13" ht="29.25" customHeight="1">
      <c r="B47" s="336"/>
      <c r="C47" s="337"/>
      <c r="D47" s="375"/>
      <c r="E47" s="80" t="str">
        <f>'高額レセ疾病傾向(患者数順)'!$C$9</f>
        <v>0210</v>
      </c>
      <c r="F47" s="231" t="str">
        <f>'高額レセ疾病傾向(患者数順)'!$D$9</f>
        <v>その他の悪性新生物&lt;腫瘍&gt;</v>
      </c>
      <c r="G47" s="231" t="str">
        <f>'高額レセ疾病傾向(患者数順)'!$E$9</f>
        <v>前立腺癌,膵頭部癌,多発性骨髄腫</v>
      </c>
      <c r="H47" s="81">
        <f>'高額レセ疾病傾向(患者数順)'!$F$9</f>
        <v>11759</v>
      </c>
      <c r="I47" s="82">
        <f>'高額レセ疾病傾向(患者数順)'!$G$9</f>
        <v>25274802480</v>
      </c>
      <c r="J47" s="83">
        <f>'高額レセ疾病傾向(患者数順)'!$H$9</f>
        <v>17382429910</v>
      </c>
      <c r="K47" s="72">
        <f>'高額レセ疾病傾向(患者数順)'!$I$9</f>
        <v>42657232390</v>
      </c>
      <c r="L47" s="182">
        <f t="shared" si="0"/>
        <v>3627624.1508631688</v>
      </c>
      <c r="M47" s="193">
        <f t="shared" si="10"/>
        <v>9.3871790245763833E-3</v>
      </c>
    </row>
    <row r="48" spans="2:13" ht="29.25" customHeight="1">
      <c r="B48" s="336"/>
      <c r="C48" s="337"/>
      <c r="D48" s="375"/>
      <c r="E48" s="80" t="str">
        <f>'高額レセ疾病傾向(患者数順)'!$C$10</f>
        <v>0906</v>
      </c>
      <c r="F48" s="231" t="str">
        <f>'高額レセ疾病傾向(患者数順)'!$D$10</f>
        <v>脳梗塞</v>
      </c>
      <c r="G48" s="231" t="str">
        <f>'高額レセ疾病傾向(患者数順)'!$E$10</f>
        <v>心原性脳塞栓症,脳梗塞,アテローム血栓性脳梗塞</v>
      </c>
      <c r="H48" s="81">
        <f>'高額レセ疾病傾向(患者数順)'!$F$10</f>
        <v>10136</v>
      </c>
      <c r="I48" s="82">
        <f>'高額レセ疾病傾向(患者数順)'!$G$10</f>
        <v>35642285730</v>
      </c>
      <c r="J48" s="83">
        <f>'高額レセ疾病傾向(患者数順)'!$H$10</f>
        <v>3003105950</v>
      </c>
      <c r="K48" s="72">
        <f>'高額レセ疾病傾向(患者数順)'!$I$10</f>
        <v>38645391680</v>
      </c>
      <c r="L48" s="182">
        <f t="shared" si="0"/>
        <v>3812686.6298342543</v>
      </c>
      <c r="M48" s="193">
        <f t="shared" si="10"/>
        <v>8.0915423584578816E-3</v>
      </c>
    </row>
    <row r="49" spans="2:13" ht="29.25" customHeight="1" thickBot="1">
      <c r="B49" s="338"/>
      <c r="C49" s="339"/>
      <c r="D49" s="377"/>
      <c r="E49" s="84" t="str">
        <f>'高額レセ疾病傾向(患者数順)'!$C$11</f>
        <v>1011</v>
      </c>
      <c r="F49" s="232" t="str">
        <f>'高額レセ疾病傾向(患者数順)'!$D$11</f>
        <v>その他の呼吸器系の疾患</v>
      </c>
      <c r="G49" s="232" t="str">
        <f>'高額レセ疾病傾向(患者数順)'!$E$11</f>
        <v>誤嚥性肺炎,間質性肺炎,胸水貯留</v>
      </c>
      <c r="H49" s="85">
        <f>'高額レセ疾病傾向(患者数順)'!$F$11</f>
        <v>10100</v>
      </c>
      <c r="I49" s="86">
        <f>'高額レセ疾病傾向(患者数順)'!$G$11</f>
        <v>23735776040</v>
      </c>
      <c r="J49" s="87">
        <f>'高額レセ疾病傾向(患者数順)'!$H$11</f>
        <v>4887168940</v>
      </c>
      <c r="K49" s="73">
        <f>'高額レセ疾病傾向(患者数順)'!I$11</f>
        <v>28622944980</v>
      </c>
      <c r="L49" s="183">
        <f t="shared" si="0"/>
        <v>2833954.9485148513</v>
      </c>
      <c r="M49" s="194">
        <f t="shared" si="10"/>
        <v>8.0628036523702241E-3</v>
      </c>
    </row>
    <row r="50" spans="2:13" ht="13.5" customHeight="1">
      <c r="B50" s="23" t="s">
        <v>386</v>
      </c>
      <c r="D50" s="23"/>
      <c r="E50" s="65"/>
      <c r="F50" s="65"/>
      <c r="G50" s="65"/>
      <c r="H50" s="65"/>
      <c r="I50" s="65"/>
    </row>
    <row r="51" spans="2:13" ht="13.5" customHeight="1">
      <c r="B51" s="54" t="s">
        <v>335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358</v>
      </c>
      <c r="D53" s="70"/>
      <c r="G53" s="26"/>
    </row>
    <row r="54" spans="2:13" ht="13.5" customHeight="1">
      <c r="B54" s="70" t="s">
        <v>700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H3:H4"/>
    <mergeCell ref="I3:K3"/>
    <mergeCell ref="D3:D4"/>
    <mergeCell ref="D30:D34"/>
    <mergeCell ref="D35:D39"/>
    <mergeCell ref="C25:C29"/>
    <mergeCell ref="C30:C34"/>
    <mergeCell ref="C3:C4"/>
    <mergeCell ref="E3:F4"/>
    <mergeCell ref="G3:G4"/>
    <mergeCell ref="B45:C49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  <mergeCell ref="C40:C44"/>
    <mergeCell ref="C5:C9"/>
    <mergeCell ref="C10:C14"/>
    <mergeCell ref="C15:C19"/>
    <mergeCell ref="C20:C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E5:E44" numberStoredAsText="1"/>
    <ignoredError sqref="K5:K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11.375" style="1" bestFit="1" customWidth="1"/>
    <col min="4" max="5" width="12.625" style="1" customWidth="1"/>
    <col min="6" max="6" width="11.625" style="1" customWidth="1"/>
    <col min="7" max="9" width="17.625" style="1" customWidth="1"/>
    <col min="10" max="10" width="7.625" style="1" customWidth="1"/>
    <col min="11" max="11" width="11.625" style="2" customWidth="1"/>
    <col min="12" max="13" width="20.625" style="2" customWidth="1"/>
    <col min="14" max="16384" width="9" style="1"/>
  </cols>
  <sheetData>
    <row r="1" spans="1:1" ht="16.5" customHeight="1">
      <c r="A1" s="26" t="s">
        <v>345</v>
      </c>
    </row>
    <row r="2" spans="1:1" ht="16.5" customHeight="1">
      <c r="A2" s="26" t="s">
        <v>336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F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6" customWidth="1"/>
    <col min="5" max="5" width="5.625" style="6" customWidth="1"/>
    <col min="6" max="6" width="22.75" style="6" customWidth="1"/>
    <col min="7" max="7" width="35.375" style="6" customWidth="1"/>
    <col min="8" max="8" width="7.375" style="6" customWidth="1"/>
    <col min="9" max="12" width="9.62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32" ht="16.5" customHeight="1">
      <c r="A1" s="100" t="s">
        <v>370</v>
      </c>
      <c r="B1" s="100"/>
      <c r="C1" s="101"/>
      <c r="D1" s="101"/>
      <c r="E1" s="102"/>
      <c r="F1" s="102"/>
      <c r="G1" s="102"/>
      <c r="H1" s="102"/>
      <c r="I1" s="102"/>
      <c r="J1" s="102"/>
      <c r="K1" s="102"/>
      <c r="L1" s="8"/>
    </row>
    <row r="2" spans="1:32" ht="16.5" customHeight="1">
      <c r="A2" s="8" t="s">
        <v>348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2" ht="24.95" customHeight="1">
      <c r="A3" s="8"/>
      <c r="B3" s="340"/>
      <c r="C3" s="325" t="s">
        <v>137</v>
      </c>
      <c r="D3" s="341" t="s">
        <v>405</v>
      </c>
      <c r="E3" s="325" t="s">
        <v>113</v>
      </c>
      <c r="F3" s="325"/>
      <c r="G3" s="330" t="s">
        <v>692</v>
      </c>
      <c r="H3" s="330" t="s">
        <v>693</v>
      </c>
      <c r="I3" s="330" t="s">
        <v>690</v>
      </c>
      <c r="J3" s="325"/>
      <c r="K3" s="325"/>
      <c r="L3" s="330" t="s">
        <v>694</v>
      </c>
      <c r="M3" s="321" t="s">
        <v>406</v>
      </c>
      <c r="P3" s="48" t="s">
        <v>394</v>
      </c>
    </row>
    <row r="4" spans="1:32" ht="24.95" customHeight="1" thickBot="1">
      <c r="A4" s="8"/>
      <c r="B4" s="355"/>
      <c r="C4" s="340"/>
      <c r="D4" s="359"/>
      <c r="E4" s="340"/>
      <c r="F4" s="340"/>
      <c r="G4" s="340"/>
      <c r="H4" s="340"/>
      <c r="I4" s="107" t="s">
        <v>110</v>
      </c>
      <c r="J4" s="108" t="s">
        <v>111</v>
      </c>
      <c r="K4" s="109" t="s">
        <v>88</v>
      </c>
      <c r="L4" s="357"/>
      <c r="M4" s="360"/>
      <c r="P4" s="69" t="s">
        <v>137</v>
      </c>
      <c r="Q4" s="179" t="s">
        <v>387</v>
      </c>
      <c r="X4" s="27"/>
      <c r="Y4" s="27"/>
      <c r="Z4" s="27"/>
      <c r="AA4" s="27"/>
      <c r="AB4" s="27"/>
      <c r="AC4" s="27"/>
      <c r="AD4" s="27"/>
      <c r="AE4" s="27"/>
      <c r="AF4" s="27"/>
    </row>
    <row r="5" spans="1:32" ht="29.25" customHeight="1">
      <c r="B5" s="343">
        <v>1</v>
      </c>
      <c r="C5" s="356" t="s">
        <v>58</v>
      </c>
      <c r="D5" s="370">
        <f>Q5</f>
        <v>358409</v>
      </c>
      <c r="E5" s="88" t="s">
        <v>156</v>
      </c>
      <c r="F5" s="230" t="s">
        <v>182</v>
      </c>
      <c r="G5" s="230" t="s">
        <v>422</v>
      </c>
      <c r="H5" s="138">
        <v>6562</v>
      </c>
      <c r="I5" s="139">
        <v>16742285720</v>
      </c>
      <c r="J5" s="140">
        <v>2761280780</v>
      </c>
      <c r="K5" s="71">
        <f>SUM(I5:J5)</f>
        <v>19503566500</v>
      </c>
      <c r="L5" s="181">
        <f t="shared" ref="L5:L68" si="0">IFERROR(K5/H5,"-")</f>
        <v>2972198.4913136237</v>
      </c>
      <c r="M5" s="188">
        <f>IFERROR(H5/$Q$5,0)</f>
        <v>1.8308692025032852E-2</v>
      </c>
      <c r="P5" s="49" t="s">
        <v>409</v>
      </c>
      <c r="Q5" s="215">
        <f>市区町村別_患者数!AM6</f>
        <v>358409</v>
      </c>
      <c r="X5" s="27"/>
      <c r="Y5" s="27"/>
      <c r="Z5" s="27"/>
      <c r="AA5" s="27"/>
      <c r="AB5" s="27"/>
      <c r="AC5" s="27"/>
      <c r="AD5" s="27"/>
      <c r="AE5" s="27"/>
      <c r="AF5" s="27"/>
    </row>
    <row r="6" spans="1:32" ht="29.25" customHeight="1">
      <c r="B6" s="344"/>
      <c r="C6" s="337"/>
      <c r="D6" s="371"/>
      <c r="E6" s="80" t="s">
        <v>157</v>
      </c>
      <c r="F6" s="231" t="s">
        <v>183</v>
      </c>
      <c r="G6" s="231" t="s">
        <v>427</v>
      </c>
      <c r="H6" s="81">
        <v>4552</v>
      </c>
      <c r="I6" s="82">
        <v>13116486500</v>
      </c>
      <c r="J6" s="83">
        <v>3030076300</v>
      </c>
      <c r="K6" s="72">
        <f t="shared" ref="K6:K69" si="1">SUM(I6:J6)</f>
        <v>16146562800</v>
      </c>
      <c r="L6" s="182">
        <f t="shared" si="0"/>
        <v>3547135.9402460456</v>
      </c>
      <c r="M6" s="189">
        <f t="shared" ref="M6:M9" si="2">IFERROR(H6/$Q$5,0)</f>
        <v>1.2700573925319956E-2</v>
      </c>
      <c r="P6" s="49" t="s">
        <v>115</v>
      </c>
      <c r="Q6" s="215">
        <f>市区町村別_患者数!AM7</f>
        <v>13481</v>
      </c>
      <c r="X6" s="27"/>
      <c r="Y6" s="27"/>
      <c r="Z6" s="27"/>
      <c r="AA6" s="27"/>
      <c r="AB6" s="27"/>
      <c r="AC6" s="27"/>
      <c r="AD6" s="27"/>
      <c r="AE6" s="27"/>
      <c r="AF6" s="27"/>
    </row>
    <row r="7" spans="1:32" ht="29.25" customHeight="1">
      <c r="B7" s="344"/>
      <c r="C7" s="337"/>
      <c r="D7" s="371"/>
      <c r="E7" s="80" t="s">
        <v>158</v>
      </c>
      <c r="F7" s="231" t="s">
        <v>997</v>
      </c>
      <c r="G7" s="231" t="s">
        <v>424</v>
      </c>
      <c r="H7" s="81">
        <v>3235</v>
      </c>
      <c r="I7" s="82">
        <v>6921398900</v>
      </c>
      <c r="J7" s="83">
        <v>4777804050</v>
      </c>
      <c r="K7" s="72">
        <f t="shared" si="1"/>
        <v>11699202950</v>
      </c>
      <c r="L7" s="182">
        <f t="shared" si="0"/>
        <v>3616446.0432766615</v>
      </c>
      <c r="M7" s="189">
        <f t="shared" si="2"/>
        <v>9.026001021179713E-3</v>
      </c>
      <c r="P7" s="49" t="s">
        <v>116</v>
      </c>
      <c r="Q7" s="215">
        <f>市区町村別_患者数!AM8</f>
        <v>8488</v>
      </c>
      <c r="X7" s="27"/>
      <c r="Y7" s="27"/>
      <c r="Z7" s="27"/>
      <c r="AA7" s="27"/>
      <c r="AB7" s="27"/>
      <c r="AC7" s="27"/>
      <c r="AD7" s="27"/>
      <c r="AE7" s="27"/>
      <c r="AF7" s="27"/>
    </row>
    <row r="8" spans="1:32" ht="29.25" customHeight="1">
      <c r="B8" s="344"/>
      <c r="C8" s="337"/>
      <c r="D8" s="371"/>
      <c r="E8" s="80" t="s">
        <v>160</v>
      </c>
      <c r="F8" s="231" t="s">
        <v>185</v>
      </c>
      <c r="G8" s="231" t="s">
        <v>430</v>
      </c>
      <c r="H8" s="81">
        <v>3095</v>
      </c>
      <c r="I8" s="82">
        <v>10878622580</v>
      </c>
      <c r="J8" s="83">
        <v>967417100</v>
      </c>
      <c r="K8" s="72">
        <f t="shared" si="1"/>
        <v>11846039680</v>
      </c>
      <c r="L8" s="182">
        <f t="shared" si="0"/>
        <v>3827476.4717285945</v>
      </c>
      <c r="M8" s="189">
        <f t="shared" si="2"/>
        <v>8.635385830154935E-3</v>
      </c>
      <c r="P8" s="49" t="s">
        <v>117</v>
      </c>
      <c r="Q8" s="215">
        <f>市区町村別_患者数!AM9</f>
        <v>9819</v>
      </c>
      <c r="X8" s="27"/>
      <c r="Y8" s="27"/>
      <c r="Z8" s="27"/>
      <c r="AA8" s="27"/>
      <c r="AB8" s="27"/>
      <c r="AC8" s="27"/>
      <c r="AD8" s="27"/>
      <c r="AE8" s="27"/>
      <c r="AF8" s="27"/>
    </row>
    <row r="9" spans="1:32" ht="29.25" customHeight="1" thickBot="1">
      <c r="B9" s="345"/>
      <c r="C9" s="339"/>
      <c r="D9" s="372"/>
      <c r="E9" s="84" t="s">
        <v>159</v>
      </c>
      <c r="F9" s="232" t="s">
        <v>184</v>
      </c>
      <c r="G9" s="232" t="s">
        <v>426</v>
      </c>
      <c r="H9" s="85">
        <v>3040</v>
      </c>
      <c r="I9" s="86">
        <v>7289100420</v>
      </c>
      <c r="J9" s="87">
        <v>1487270820</v>
      </c>
      <c r="K9" s="73">
        <f t="shared" si="1"/>
        <v>8776371240</v>
      </c>
      <c r="L9" s="183">
        <f t="shared" si="0"/>
        <v>2886964.2236842103</v>
      </c>
      <c r="M9" s="190">
        <f t="shared" si="2"/>
        <v>8.4819298622523433E-3</v>
      </c>
      <c r="P9" s="49" t="s">
        <v>118</v>
      </c>
      <c r="Q9" s="215">
        <f>市区町村別_患者数!AM10</f>
        <v>8365</v>
      </c>
      <c r="X9" s="27"/>
      <c r="Y9" s="27"/>
      <c r="Z9" s="27"/>
      <c r="AA9" s="27"/>
      <c r="AB9" s="27"/>
      <c r="AC9" s="27"/>
      <c r="AD9" s="27"/>
      <c r="AE9" s="27"/>
      <c r="AF9" s="27"/>
    </row>
    <row r="10" spans="1:32" ht="29.25" customHeight="1">
      <c r="B10" s="343">
        <v>2</v>
      </c>
      <c r="C10" s="356" t="s">
        <v>115</v>
      </c>
      <c r="D10" s="370">
        <f>Q6</f>
        <v>13481</v>
      </c>
      <c r="E10" s="88" t="s">
        <v>156</v>
      </c>
      <c r="F10" s="230" t="s">
        <v>182</v>
      </c>
      <c r="G10" s="230" t="s">
        <v>422</v>
      </c>
      <c r="H10" s="138">
        <v>243</v>
      </c>
      <c r="I10" s="139">
        <v>642576870</v>
      </c>
      <c r="J10" s="140">
        <v>100515340</v>
      </c>
      <c r="K10" s="71">
        <f>SUM(I10:J10)</f>
        <v>743092210</v>
      </c>
      <c r="L10" s="181">
        <f t="shared" si="0"/>
        <v>3057992.6337448559</v>
      </c>
      <c r="M10" s="188">
        <f>IFERROR(H10/$Q$6,0)</f>
        <v>1.8025369037905199E-2</v>
      </c>
      <c r="P10" s="49" t="s">
        <v>119</v>
      </c>
      <c r="Q10" s="215">
        <f>市区町村別_患者数!AM11</f>
        <v>12149</v>
      </c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29.25" customHeight="1">
      <c r="B11" s="344"/>
      <c r="C11" s="337"/>
      <c r="D11" s="371"/>
      <c r="E11" s="80" t="s">
        <v>157</v>
      </c>
      <c r="F11" s="231" t="s">
        <v>183</v>
      </c>
      <c r="G11" s="231" t="s">
        <v>423</v>
      </c>
      <c r="H11" s="81">
        <v>159</v>
      </c>
      <c r="I11" s="82">
        <v>472158650</v>
      </c>
      <c r="J11" s="83">
        <v>93160670</v>
      </c>
      <c r="K11" s="72">
        <f t="shared" si="1"/>
        <v>565319320</v>
      </c>
      <c r="L11" s="182">
        <f t="shared" si="0"/>
        <v>3555467.4213836477</v>
      </c>
      <c r="M11" s="189">
        <f t="shared" ref="M11:M14" si="3">IFERROR(H11/$Q$6,0)</f>
        <v>1.1794377271715749E-2</v>
      </c>
      <c r="P11" s="49" t="s">
        <v>120</v>
      </c>
      <c r="Q11" s="215">
        <f>市区町村別_患者数!AM12</f>
        <v>10756</v>
      </c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29.25" customHeight="1">
      <c r="B12" s="344"/>
      <c r="C12" s="337"/>
      <c r="D12" s="371"/>
      <c r="E12" s="80" t="s">
        <v>186</v>
      </c>
      <c r="F12" s="231" t="s">
        <v>187</v>
      </c>
      <c r="G12" s="231" t="s">
        <v>886</v>
      </c>
      <c r="H12" s="81">
        <v>114</v>
      </c>
      <c r="I12" s="82">
        <v>423419950</v>
      </c>
      <c r="J12" s="83">
        <v>40102390</v>
      </c>
      <c r="K12" s="72">
        <f t="shared" si="1"/>
        <v>463522340</v>
      </c>
      <c r="L12" s="182">
        <f t="shared" si="0"/>
        <v>4065985.4385964912</v>
      </c>
      <c r="M12" s="189">
        <f t="shared" si="3"/>
        <v>8.4563459683999701E-3</v>
      </c>
      <c r="P12" s="49" t="s">
        <v>59</v>
      </c>
      <c r="Q12" s="215">
        <f>市区町村別_患者数!AM13</f>
        <v>8668</v>
      </c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29.25" customHeight="1">
      <c r="B13" s="344"/>
      <c r="C13" s="337"/>
      <c r="D13" s="371"/>
      <c r="E13" s="80" t="s">
        <v>158</v>
      </c>
      <c r="F13" s="231" t="s">
        <v>997</v>
      </c>
      <c r="G13" s="231" t="s">
        <v>887</v>
      </c>
      <c r="H13" s="81">
        <v>99</v>
      </c>
      <c r="I13" s="82">
        <v>215118130</v>
      </c>
      <c r="J13" s="83">
        <v>115703050</v>
      </c>
      <c r="K13" s="72">
        <f t="shared" si="1"/>
        <v>330821180</v>
      </c>
      <c r="L13" s="182">
        <f t="shared" si="0"/>
        <v>3341628.0808080807</v>
      </c>
      <c r="M13" s="189">
        <f t="shared" si="3"/>
        <v>7.3436688672947111E-3</v>
      </c>
      <c r="P13" s="49" t="s">
        <v>121</v>
      </c>
      <c r="Q13" s="215">
        <f>市区町村別_患者数!AM14</f>
        <v>5575</v>
      </c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29.25" customHeight="1" thickBot="1">
      <c r="B14" s="345"/>
      <c r="C14" s="339"/>
      <c r="D14" s="372"/>
      <c r="E14" s="84" t="s">
        <v>160</v>
      </c>
      <c r="F14" s="232" t="s">
        <v>185</v>
      </c>
      <c r="G14" s="232" t="s">
        <v>888</v>
      </c>
      <c r="H14" s="85">
        <v>99</v>
      </c>
      <c r="I14" s="86">
        <v>325135440</v>
      </c>
      <c r="J14" s="87">
        <v>30865940</v>
      </c>
      <c r="K14" s="73">
        <f t="shared" si="1"/>
        <v>356001380</v>
      </c>
      <c r="L14" s="183">
        <f t="shared" si="0"/>
        <v>3595973.5353535353</v>
      </c>
      <c r="M14" s="190">
        <f t="shared" si="3"/>
        <v>7.3436688672947111E-3</v>
      </c>
      <c r="P14" s="49" t="s">
        <v>60</v>
      </c>
      <c r="Q14" s="215">
        <f>市区町村別_患者数!AM15</f>
        <v>12988</v>
      </c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29.25" customHeight="1">
      <c r="B15" s="343">
        <v>3</v>
      </c>
      <c r="C15" s="356" t="s">
        <v>116</v>
      </c>
      <c r="D15" s="370">
        <f>Q7</f>
        <v>8488</v>
      </c>
      <c r="E15" s="88" t="s">
        <v>156</v>
      </c>
      <c r="F15" s="230" t="s">
        <v>182</v>
      </c>
      <c r="G15" s="230" t="s">
        <v>542</v>
      </c>
      <c r="H15" s="138">
        <v>164</v>
      </c>
      <c r="I15" s="139">
        <v>413002600</v>
      </c>
      <c r="J15" s="140">
        <v>65842420</v>
      </c>
      <c r="K15" s="71">
        <f>SUM(I15:J15)</f>
        <v>478845020</v>
      </c>
      <c r="L15" s="181">
        <f t="shared" si="0"/>
        <v>2919786.7073170734</v>
      </c>
      <c r="M15" s="188">
        <f>IFERROR(H15/$Q$7,0)</f>
        <v>1.932139491046183E-2</v>
      </c>
      <c r="P15" s="49" t="s">
        <v>61</v>
      </c>
      <c r="Q15" s="215">
        <f>市区町村別_患者数!AM16</f>
        <v>22549</v>
      </c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29.25" customHeight="1">
      <c r="B16" s="344"/>
      <c r="C16" s="337"/>
      <c r="D16" s="371"/>
      <c r="E16" s="80" t="s">
        <v>157</v>
      </c>
      <c r="F16" s="231" t="s">
        <v>183</v>
      </c>
      <c r="G16" s="231" t="s">
        <v>423</v>
      </c>
      <c r="H16" s="81">
        <v>96</v>
      </c>
      <c r="I16" s="82">
        <v>258451490</v>
      </c>
      <c r="J16" s="83">
        <v>57045400</v>
      </c>
      <c r="K16" s="72">
        <f t="shared" si="1"/>
        <v>315496890</v>
      </c>
      <c r="L16" s="182">
        <f t="shared" si="0"/>
        <v>3286425.9375</v>
      </c>
      <c r="M16" s="189">
        <f t="shared" ref="M16:M19" si="4">IFERROR(H16/$Q$7,0)</f>
        <v>1.1310084825636193E-2</v>
      </c>
      <c r="P16" s="49" t="s">
        <v>122</v>
      </c>
      <c r="Q16" s="215">
        <f>市区町村別_患者数!AM17</f>
        <v>11762</v>
      </c>
    </row>
    <row r="17" spans="2:17" ht="29.25" customHeight="1">
      <c r="B17" s="344"/>
      <c r="C17" s="337"/>
      <c r="D17" s="371"/>
      <c r="E17" s="80" t="s">
        <v>159</v>
      </c>
      <c r="F17" s="231" t="s">
        <v>184</v>
      </c>
      <c r="G17" s="231" t="s">
        <v>889</v>
      </c>
      <c r="H17" s="81">
        <v>80</v>
      </c>
      <c r="I17" s="82">
        <v>178381440</v>
      </c>
      <c r="J17" s="83">
        <v>40562920</v>
      </c>
      <c r="K17" s="72">
        <f t="shared" si="1"/>
        <v>218944360</v>
      </c>
      <c r="L17" s="182">
        <f t="shared" si="0"/>
        <v>2736804.5</v>
      </c>
      <c r="M17" s="189">
        <f t="shared" si="4"/>
        <v>9.4250706880301596E-3</v>
      </c>
      <c r="P17" s="49" t="s">
        <v>123</v>
      </c>
      <c r="Q17" s="215">
        <f>市区町村別_患者数!AM18</f>
        <v>20420</v>
      </c>
    </row>
    <row r="18" spans="2:17" ht="29.25" customHeight="1">
      <c r="B18" s="344"/>
      <c r="C18" s="337"/>
      <c r="D18" s="371"/>
      <c r="E18" s="80" t="s">
        <v>160</v>
      </c>
      <c r="F18" s="231" t="s">
        <v>185</v>
      </c>
      <c r="G18" s="231" t="s">
        <v>634</v>
      </c>
      <c r="H18" s="81">
        <v>78</v>
      </c>
      <c r="I18" s="82">
        <v>244241330</v>
      </c>
      <c r="J18" s="83">
        <v>28362150</v>
      </c>
      <c r="K18" s="72">
        <f t="shared" si="1"/>
        <v>272603480</v>
      </c>
      <c r="L18" s="182">
        <f t="shared" si="0"/>
        <v>3494916.4102564105</v>
      </c>
      <c r="M18" s="189">
        <f t="shared" si="4"/>
        <v>9.189443920829406E-3</v>
      </c>
      <c r="P18" s="49" t="s">
        <v>124</v>
      </c>
      <c r="Q18" s="215">
        <f>市区町村別_患者数!AM19</f>
        <v>15367</v>
      </c>
    </row>
    <row r="19" spans="2:17" ht="29.25" customHeight="1" thickBot="1">
      <c r="B19" s="345"/>
      <c r="C19" s="339"/>
      <c r="D19" s="372"/>
      <c r="E19" s="84" t="s">
        <v>158</v>
      </c>
      <c r="F19" s="232" t="s">
        <v>997</v>
      </c>
      <c r="G19" s="232" t="s">
        <v>582</v>
      </c>
      <c r="H19" s="85">
        <v>77</v>
      </c>
      <c r="I19" s="86">
        <v>192218030</v>
      </c>
      <c r="J19" s="87">
        <v>84309740</v>
      </c>
      <c r="K19" s="73">
        <f t="shared" si="1"/>
        <v>276527770</v>
      </c>
      <c r="L19" s="183">
        <f t="shared" si="0"/>
        <v>3591269.74025974</v>
      </c>
      <c r="M19" s="190">
        <f t="shared" si="4"/>
        <v>9.0716305372290293E-3</v>
      </c>
      <c r="P19" s="49" t="s">
        <v>125</v>
      </c>
      <c r="Q19" s="215">
        <f>市区町村別_患者数!AM20</f>
        <v>24419</v>
      </c>
    </row>
    <row r="20" spans="2:17" ht="29.25" customHeight="1">
      <c r="B20" s="343">
        <v>4</v>
      </c>
      <c r="C20" s="356" t="s">
        <v>117</v>
      </c>
      <c r="D20" s="370">
        <f>Q8</f>
        <v>9819</v>
      </c>
      <c r="E20" s="88" t="s">
        <v>156</v>
      </c>
      <c r="F20" s="230" t="s">
        <v>182</v>
      </c>
      <c r="G20" s="230" t="s">
        <v>546</v>
      </c>
      <c r="H20" s="138">
        <v>236</v>
      </c>
      <c r="I20" s="139">
        <v>567255490</v>
      </c>
      <c r="J20" s="140">
        <v>85297170</v>
      </c>
      <c r="K20" s="71">
        <f>SUM(I20:J20)</f>
        <v>652552660</v>
      </c>
      <c r="L20" s="181">
        <f t="shared" si="0"/>
        <v>2765053.6440677964</v>
      </c>
      <c r="M20" s="188">
        <f>IFERROR(H20/$Q$8,0)</f>
        <v>2.4035034117527242E-2</v>
      </c>
      <c r="P20" s="49" t="s">
        <v>62</v>
      </c>
      <c r="Q20" s="215">
        <f>市区町村別_患者数!AM21</f>
        <v>16481</v>
      </c>
    </row>
    <row r="21" spans="2:17" ht="29.25" customHeight="1">
      <c r="B21" s="344"/>
      <c r="C21" s="337"/>
      <c r="D21" s="371"/>
      <c r="E21" s="80" t="s">
        <v>157</v>
      </c>
      <c r="F21" s="231" t="s">
        <v>183</v>
      </c>
      <c r="G21" s="231" t="s">
        <v>552</v>
      </c>
      <c r="H21" s="81">
        <v>137</v>
      </c>
      <c r="I21" s="82">
        <v>387627290</v>
      </c>
      <c r="J21" s="83">
        <v>80158650</v>
      </c>
      <c r="K21" s="72">
        <f t="shared" si="1"/>
        <v>467785940</v>
      </c>
      <c r="L21" s="182">
        <f t="shared" si="0"/>
        <v>3414495.9124087594</v>
      </c>
      <c r="M21" s="189">
        <f t="shared" ref="M21:M24" si="5">IFERROR(H21/$Q$8,0)</f>
        <v>1.3952540991954374E-2</v>
      </c>
      <c r="P21" s="49" t="s">
        <v>126</v>
      </c>
      <c r="Q21" s="215">
        <f>市区町村別_患者数!AM22</f>
        <v>23393</v>
      </c>
    </row>
    <row r="22" spans="2:17" ht="29.25" customHeight="1">
      <c r="B22" s="344"/>
      <c r="C22" s="337"/>
      <c r="D22" s="371"/>
      <c r="E22" s="80" t="s">
        <v>160</v>
      </c>
      <c r="F22" s="231" t="s">
        <v>185</v>
      </c>
      <c r="G22" s="231" t="s">
        <v>610</v>
      </c>
      <c r="H22" s="81">
        <v>111</v>
      </c>
      <c r="I22" s="82">
        <v>422075680</v>
      </c>
      <c r="J22" s="83">
        <v>25875290</v>
      </c>
      <c r="K22" s="72">
        <f t="shared" si="1"/>
        <v>447950970</v>
      </c>
      <c r="L22" s="182">
        <f t="shared" si="0"/>
        <v>4035594.3243243243</v>
      </c>
      <c r="M22" s="189">
        <f t="shared" si="5"/>
        <v>1.1304613504430187E-2</v>
      </c>
      <c r="P22" s="49" t="s">
        <v>63</v>
      </c>
      <c r="Q22" s="215">
        <f>市区町村別_患者数!AM23</f>
        <v>21155</v>
      </c>
    </row>
    <row r="23" spans="2:17" ht="29.25" customHeight="1">
      <c r="B23" s="344"/>
      <c r="C23" s="337"/>
      <c r="D23" s="371"/>
      <c r="E23" s="80" t="s">
        <v>318</v>
      </c>
      <c r="F23" s="231" t="s">
        <v>319</v>
      </c>
      <c r="G23" s="231" t="s">
        <v>890</v>
      </c>
      <c r="H23" s="81">
        <v>103</v>
      </c>
      <c r="I23" s="82">
        <v>214353500</v>
      </c>
      <c r="J23" s="83">
        <v>41744940</v>
      </c>
      <c r="K23" s="72">
        <f t="shared" si="1"/>
        <v>256098440</v>
      </c>
      <c r="L23" s="182">
        <f t="shared" si="0"/>
        <v>2486392.6213592235</v>
      </c>
      <c r="M23" s="189">
        <f t="shared" si="5"/>
        <v>1.0489866585191975E-2</v>
      </c>
      <c r="P23" s="49" t="s">
        <v>127</v>
      </c>
      <c r="Q23" s="215">
        <f>市区町村別_患者数!AM24</f>
        <v>14704</v>
      </c>
    </row>
    <row r="24" spans="2:17" ht="29.25" customHeight="1" thickBot="1">
      <c r="B24" s="345"/>
      <c r="C24" s="339"/>
      <c r="D24" s="372"/>
      <c r="E24" s="84" t="s">
        <v>159</v>
      </c>
      <c r="F24" s="232" t="s">
        <v>184</v>
      </c>
      <c r="G24" s="232" t="s">
        <v>891</v>
      </c>
      <c r="H24" s="85">
        <v>100</v>
      </c>
      <c r="I24" s="86">
        <v>280072330</v>
      </c>
      <c r="J24" s="87">
        <v>43634400</v>
      </c>
      <c r="K24" s="73">
        <f t="shared" si="1"/>
        <v>323706730</v>
      </c>
      <c r="L24" s="183">
        <f t="shared" si="0"/>
        <v>3237067.3</v>
      </c>
      <c r="M24" s="190">
        <f t="shared" si="5"/>
        <v>1.0184336490477645E-2</v>
      </c>
      <c r="P24" s="49" t="s">
        <v>128</v>
      </c>
      <c r="Q24" s="215">
        <f>市区町村別_患者数!AM25</f>
        <v>21797</v>
      </c>
    </row>
    <row r="25" spans="2:17" ht="29.25" customHeight="1">
      <c r="B25" s="343">
        <v>5</v>
      </c>
      <c r="C25" s="356" t="s">
        <v>118</v>
      </c>
      <c r="D25" s="370">
        <f>Q9</f>
        <v>8365</v>
      </c>
      <c r="E25" s="88" t="s">
        <v>156</v>
      </c>
      <c r="F25" s="230" t="s">
        <v>182</v>
      </c>
      <c r="G25" s="230" t="s">
        <v>542</v>
      </c>
      <c r="H25" s="138">
        <v>118</v>
      </c>
      <c r="I25" s="139">
        <v>246434640</v>
      </c>
      <c r="J25" s="140">
        <v>38880470</v>
      </c>
      <c r="K25" s="71">
        <f>SUM(I25:J25)</f>
        <v>285315110</v>
      </c>
      <c r="L25" s="181">
        <f t="shared" si="0"/>
        <v>2417924.661016949</v>
      </c>
      <c r="M25" s="188">
        <f>IFERROR(H25/$Q$9,0)</f>
        <v>1.4106395696353856E-2</v>
      </c>
      <c r="P25" s="49" t="s">
        <v>129</v>
      </c>
      <c r="Q25" s="215">
        <f>市区町村別_患者数!AM26</f>
        <v>14535</v>
      </c>
    </row>
    <row r="26" spans="2:17" ht="29.25" customHeight="1">
      <c r="B26" s="344"/>
      <c r="C26" s="337"/>
      <c r="D26" s="371"/>
      <c r="E26" s="80" t="s">
        <v>157</v>
      </c>
      <c r="F26" s="231" t="s">
        <v>183</v>
      </c>
      <c r="G26" s="231" t="s">
        <v>600</v>
      </c>
      <c r="H26" s="81">
        <v>98</v>
      </c>
      <c r="I26" s="82">
        <v>254348520</v>
      </c>
      <c r="J26" s="83">
        <v>61754580</v>
      </c>
      <c r="K26" s="72">
        <f t="shared" si="1"/>
        <v>316103100</v>
      </c>
      <c r="L26" s="182">
        <f t="shared" si="0"/>
        <v>3225541.836734694</v>
      </c>
      <c r="M26" s="189">
        <f t="shared" ref="M26:M29" si="6">IFERROR(H26/$Q$9,0)</f>
        <v>1.1715481171548118E-2</v>
      </c>
      <c r="P26" s="49" t="s">
        <v>64</v>
      </c>
      <c r="Q26" s="215">
        <f>市区町村別_患者数!AM27</f>
        <v>18539</v>
      </c>
    </row>
    <row r="27" spans="2:17" ht="29.25" customHeight="1">
      <c r="B27" s="344"/>
      <c r="C27" s="337"/>
      <c r="D27" s="371"/>
      <c r="E27" s="80" t="s">
        <v>158</v>
      </c>
      <c r="F27" s="231" t="s">
        <v>997</v>
      </c>
      <c r="G27" s="231" t="s">
        <v>582</v>
      </c>
      <c r="H27" s="81">
        <v>81</v>
      </c>
      <c r="I27" s="82">
        <v>167275000</v>
      </c>
      <c r="J27" s="83">
        <v>107963160</v>
      </c>
      <c r="K27" s="72">
        <f t="shared" si="1"/>
        <v>275238160</v>
      </c>
      <c r="L27" s="182">
        <f t="shared" si="0"/>
        <v>3398001.9753086418</v>
      </c>
      <c r="M27" s="189">
        <f t="shared" si="6"/>
        <v>9.683203825463239E-3</v>
      </c>
      <c r="P27" s="49" t="s">
        <v>130</v>
      </c>
      <c r="Q27" s="215">
        <f>市区町村別_患者数!AM28</f>
        <v>30667</v>
      </c>
    </row>
    <row r="28" spans="2:17" ht="29.25" customHeight="1">
      <c r="B28" s="344"/>
      <c r="C28" s="337"/>
      <c r="D28" s="371"/>
      <c r="E28" s="80" t="s">
        <v>160</v>
      </c>
      <c r="F28" s="231" t="s">
        <v>185</v>
      </c>
      <c r="G28" s="231" t="s">
        <v>610</v>
      </c>
      <c r="H28" s="81">
        <v>65</v>
      </c>
      <c r="I28" s="82">
        <v>213987000</v>
      </c>
      <c r="J28" s="83">
        <v>18557300</v>
      </c>
      <c r="K28" s="72">
        <f t="shared" si="1"/>
        <v>232544300</v>
      </c>
      <c r="L28" s="182">
        <f t="shared" si="0"/>
        <v>3577604.6153846155</v>
      </c>
      <c r="M28" s="189">
        <f t="shared" si="6"/>
        <v>7.7704722056186493E-3</v>
      </c>
      <c r="P28" s="49" t="s">
        <v>131</v>
      </c>
      <c r="Q28" s="215">
        <f>市区町村別_患者数!AM29</f>
        <v>13125</v>
      </c>
    </row>
    <row r="29" spans="2:17" ht="29.25" customHeight="1" thickBot="1">
      <c r="B29" s="345"/>
      <c r="C29" s="339"/>
      <c r="D29" s="372"/>
      <c r="E29" s="84" t="s">
        <v>159</v>
      </c>
      <c r="F29" s="232" t="s">
        <v>184</v>
      </c>
      <c r="G29" s="232" t="s">
        <v>892</v>
      </c>
      <c r="H29" s="85">
        <v>57</v>
      </c>
      <c r="I29" s="86">
        <v>136878750</v>
      </c>
      <c r="J29" s="87">
        <v>26359730</v>
      </c>
      <c r="K29" s="73">
        <f t="shared" si="1"/>
        <v>163238480</v>
      </c>
      <c r="L29" s="183">
        <f t="shared" si="0"/>
        <v>2863832.9824561402</v>
      </c>
      <c r="M29" s="190">
        <f t="shared" si="6"/>
        <v>6.8141063956963536E-3</v>
      </c>
      <c r="P29" s="49" t="s">
        <v>132</v>
      </c>
      <c r="Q29" s="215">
        <f>市区町村別_患者数!AM30</f>
        <v>9097</v>
      </c>
    </row>
    <row r="30" spans="2:17" ht="29.25" customHeight="1">
      <c r="B30" s="343">
        <v>6</v>
      </c>
      <c r="C30" s="356" t="s">
        <v>119</v>
      </c>
      <c r="D30" s="370">
        <f>Q10</f>
        <v>12149</v>
      </c>
      <c r="E30" s="88" t="s">
        <v>156</v>
      </c>
      <c r="F30" s="230" t="s">
        <v>182</v>
      </c>
      <c r="G30" s="230" t="s">
        <v>537</v>
      </c>
      <c r="H30" s="138">
        <v>222</v>
      </c>
      <c r="I30" s="139">
        <v>468600460</v>
      </c>
      <c r="J30" s="140">
        <v>91220300</v>
      </c>
      <c r="K30" s="71">
        <f>SUM(I30:J30)</f>
        <v>559820760</v>
      </c>
      <c r="L30" s="181">
        <f t="shared" si="0"/>
        <v>2521715.1351351351</v>
      </c>
      <c r="M30" s="188">
        <f>IFERROR(H30/$Q$10,0)</f>
        <v>1.8273108897851675E-2</v>
      </c>
      <c r="P30" s="49" t="s">
        <v>36</v>
      </c>
      <c r="Q30" s="215">
        <f>市区町村別_患者数!AM31</f>
        <v>125950</v>
      </c>
    </row>
    <row r="31" spans="2:17" ht="29.25" customHeight="1">
      <c r="B31" s="344"/>
      <c r="C31" s="337"/>
      <c r="D31" s="371"/>
      <c r="E31" s="80" t="s">
        <v>318</v>
      </c>
      <c r="F31" s="231" t="s">
        <v>319</v>
      </c>
      <c r="G31" s="231" t="s">
        <v>893</v>
      </c>
      <c r="H31" s="81">
        <v>134</v>
      </c>
      <c r="I31" s="82">
        <v>246101850</v>
      </c>
      <c r="J31" s="83">
        <v>54848160</v>
      </c>
      <c r="K31" s="72">
        <f t="shared" si="1"/>
        <v>300950010</v>
      </c>
      <c r="L31" s="182">
        <f t="shared" si="0"/>
        <v>2245895.5970149254</v>
      </c>
      <c r="M31" s="189">
        <f t="shared" ref="M31:M34" si="7">IFERROR(H31/$Q$10,0)</f>
        <v>1.1029714379784344E-2</v>
      </c>
      <c r="P31" s="49" t="s">
        <v>37</v>
      </c>
      <c r="Q31" s="215">
        <f>市区町村別_患者数!AM32</f>
        <v>21854</v>
      </c>
    </row>
    <row r="32" spans="2:17" ht="29.25" customHeight="1">
      <c r="B32" s="344"/>
      <c r="C32" s="337"/>
      <c r="D32" s="371"/>
      <c r="E32" s="80" t="s">
        <v>157</v>
      </c>
      <c r="F32" s="231" t="s">
        <v>183</v>
      </c>
      <c r="G32" s="231" t="s">
        <v>552</v>
      </c>
      <c r="H32" s="81">
        <v>132</v>
      </c>
      <c r="I32" s="82">
        <v>363834830</v>
      </c>
      <c r="J32" s="83">
        <v>73246020</v>
      </c>
      <c r="K32" s="72">
        <f t="shared" si="1"/>
        <v>437080850</v>
      </c>
      <c r="L32" s="182">
        <f t="shared" si="0"/>
        <v>3311218.5606060605</v>
      </c>
      <c r="M32" s="189">
        <f t="shared" si="7"/>
        <v>1.0865091777100997E-2</v>
      </c>
      <c r="P32" s="49" t="s">
        <v>38</v>
      </c>
      <c r="Q32" s="215">
        <f>市区町村別_患者数!AM33</f>
        <v>17300</v>
      </c>
    </row>
    <row r="33" spans="2:17" ht="29.25" customHeight="1">
      <c r="B33" s="344"/>
      <c r="C33" s="337"/>
      <c r="D33" s="371"/>
      <c r="E33" s="80" t="s">
        <v>160</v>
      </c>
      <c r="F33" s="231" t="s">
        <v>185</v>
      </c>
      <c r="G33" s="231" t="s">
        <v>894</v>
      </c>
      <c r="H33" s="81">
        <v>112</v>
      </c>
      <c r="I33" s="82">
        <v>397996230</v>
      </c>
      <c r="J33" s="83">
        <v>35531020</v>
      </c>
      <c r="K33" s="72">
        <f t="shared" si="1"/>
        <v>433527250</v>
      </c>
      <c r="L33" s="182">
        <f t="shared" si="0"/>
        <v>3870779.0178571427</v>
      </c>
      <c r="M33" s="189">
        <f t="shared" si="7"/>
        <v>9.218865750267511E-3</v>
      </c>
      <c r="P33" s="49" t="s">
        <v>39</v>
      </c>
      <c r="Q33" s="215">
        <f>市区町村別_患者数!AM34</f>
        <v>14861</v>
      </c>
    </row>
    <row r="34" spans="2:17" ht="29.25" customHeight="1" thickBot="1">
      <c r="B34" s="345"/>
      <c r="C34" s="339"/>
      <c r="D34" s="372"/>
      <c r="E34" s="84" t="s">
        <v>159</v>
      </c>
      <c r="F34" s="232" t="s">
        <v>184</v>
      </c>
      <c r="G34" s="232" t="s">
        <v>895</v>
      </c>
      <c r="H34" s="85">
        <v>105</v>
      </c>
      <c r="I34" s="86">
        <v>255615420</v>
      </c>
      <c r="J34" s="87">
        <v>39391380</v>
      </c>
      <c r="K34" s="73">
        <f t="shared" si="1"/>
        <v>295006800</v>
      </c>
      <c r="L34" s="183">
        <f t="shared" si="0"/>
        <v>2809588.5714285714</v>
      </c>
      <c r="M34" s="190">
        <f t="shared" si="7"/>
        <v>8.6426866408757918E-3</v>
      </c>
      <c r="P34" s="49" t="s">
        <v>40</v>
      </c>
      <c r="Q34" s="215">
        <f>市区町村別_患者数!AM35</f>
        <v>20112</v>
      </c>
    </row>
    <row r="35" spans="2:17" ht="29.25" customHeight="1">
      <c r="B35" s="343">
        <v>7</v>
      </c>
      <c r="C35" s="356" t="s">
        <v>120</v>
      </c>
      <c r="D35" s="370">
        <f>Q11</f>
        <v>10756</v>
      </c>
      <c r="E35" s="88" t="s">
        <v>157</v>
      </c>
      <c r="F35" s="230" t="s">
        <v>183</v>
      </c>
      <c r="G35" s="230" t="s">
        <v>427</v>
      </c>
      <c r="H35" s="138">
        <v>163</v>
      </c>
      <c r="I35" s="139">
        <v>407569990</v>
      </c>
      <c r="J35" s="140">
        <v>102292540</v>
      </c>
      <c r="K35" s="71">
        <f>SUM(I35:J35)</f>
        <v>509862530</v>
      </c>
      <c r="L35" s="181">
        <f t="shared" si="0"/>
        <v>3127990.981595092</v>
      </c>
      <c r="M35" s="188">
        <f>IFERROR(H35/$Q$11,0)</f>
        <v>1.5154332465600596E-2</v>
      </c>
      <c r="P35" s="49" t="s">
        <v>41</v>
      </c>
      <c r="Q35" s="215">
        <f>市区町村別_患者数!AM36</f>
        <v>25718</v>
      </c>
    </row>
    <row r="36" spans="2:17" ht="29.25" customHeight="1">
      <c r="B36" s="344"/>
      <c r="C36" s="337"/>
      <c r="D36" s="371"/>
      <c r="E36" s="80" t="s">
        <v>156</v>
      </c>
      <c r="F36" s="231" t="s">
        <v>182</v>
      </c>
      <c r="G36" s="231" t="s">
        <v>537</v>
      </c>
      <c r="H36" s="81">
        <v>163</v>
      </c>
      <c r="I36" s="82">
        <v>416431290</v>
      </c>
      <c r="J36" s="83">
        <v>68026510</v>
      </c>
      <c r="K36" s="72">
        <f t="shared" si="1"/>
        <v>484457800</v>
      </c>
      <c r="L36" s="182">
        <f t="shared" si="0"/>
        <v>2972133.7423312883</v>
      </c>
      <c r="M36" s="189">
        <f t="shared" ref="M36:M39" si="8">IFERROR(H36/$Q$11,0)</f>
        <v>1.5154332465600596E-2</v>
      </c>
      <c r="P36" s="49" t="s">
        <v>42</v>
      </c>
      <c r="Q36" s="215">
        <f>市区町村別_患者数!AM37</f>
        <v>22357</v>
      </c>
    </row>
    <row r="37" spans="2:17" ht="29.25" customHeight="1">
      <c r="B37" s="344"/>
      <c r="C37" s="337"/>
      <c r="D37" s="371"/>
      <c r="E37" s="80" t="s">
        <v>318</v>
      </c>
      <c r="F37" s="231" t="s">
        <v>319</v>
      </c>
      <c r="G37" s="231" t="s">
        <v>896</v>
      </c>
      <c r="H37" s="81">
        <v>138</v>
      </c>
      <c r="I37" s="82">
        <v>274337730</v>
      </c>
      <c r="J37" s="83">
        <v>52764030</v>
      </c>
      <c r="K37" s="72">
        <f t="shared" si="1"/>
        <v>327101760</v>
      </c>
      <c r="L37" s="182">
        <f t="shared" si="0"/>
        <v>2370302.6086956523</v>
      </c>
      <c r="M37" s="189">
        <f t="shared" si="8"/>
        <v>1.2830048345109707E-2</v>
      </c>
      <c r="P37" s="49" t="s">
        <v>43</v>
      </c>
      <c r="Q37" s="215">
        <f>市区町村別_患者数!AM38</f>
        <v>6212</v>
      </c>
    </row>
    <row r="38" spans="2:17" ht="29.25" customHeight="1">
      <c r="B38" s="344"/>
      <c r="C38" s="337"/>
      <c r="D38" s="371"/>
      <c r="E38" s="80" t="s">
        <v>160</v>
      </c>
      <c r="F38" s="231" t="s">
        <v>185</v>
      </c>
      <c r="G38" s="231" t="s">
        <v>897</v>
      </c>
      <c r="H38" s="81">
        <v>115</v>
      </c>
      <c r="I38" s="82">
        <v>409901260</v>
      </c>
      <c r="J38" s="83">
        <v>31840920</v>
      </c>
      <c r="K38" s="72">
        <f t="shared" si="1"/>
        <v>441742180</v>
      </c>
      <c r="L38" s="182">
        <f t="shared" si="0"/>
        <v>3841236.3478260869</v>
      </c>
      <c r="M38" s="189">
        <f t="shared" si="8"/>
        <v>1.0691706954258088E-2</v>
      </c>
      <c r="P38" s="49" t="s">
        <v>45</v>
      </c>
      <c r="Q38" s="215">
        <f>市区町村別_患者数!AM39</f>
        <v>28882</v>
      </c>
    </row>
    <row r="39" spans="2:17" ht="29.25" customHeight="1" thickBot="1">
      <c r="B39" s="345"/>
      <c r="C39" s="339"/>
      <c r="D39" s="372"/>
      <c r="E39" s="84" t="s">
        <v>158</v>
      </c>
      <c r="F39" s="232" t="s">
        <v>997</v>
      </c>
      <c r="G39" s="232" t="s">
        <v>898</v>
      </c>
      <c r="H39" s="85">
        <v>108</v>
      </c>
      <c r="I39" s="86">
        <v>243052100</v>
      </c>
      <c r="J39" s="87">
        <v>151956980</v>
      </c>
      <c r="K39" s="73">
        <f t="shared" si="1"/>
        <v>395009080</v>
      </c>
      <c r="L39" s="183">
        <f t="shared" si="0"/>
        <v>3657491.4814814813</v>
      </c>
      <c r="M39" s="190">
        <f t="shared" si="8"/>
        <v>1.0040907400520639E-2</v>
      </c>
      <c r="P39" s="49" t="s">
        <v>2</v>
      </c>
      <c r="Q39" s="215">
        <f>市区町村別_患者数!AM40</f>
        <v>57844</v>
      </c>
    </row>
    <row r="40" spans="2:17" ht="29.25" customHeight="1">
      <c r="B40" s="343">
        <v>8</v>
      </c>
      <c r="C40" s="356" t="s">
        <v>59</v>
      </c>
      <c r="D40" s="370">
        <f>Q12</f>
        <v>8668</v>
      </c>
      <c r="E40" s="88" t="s">
        <v>156</v>
      </c>
      <c r="F40" s="230" t="s">
        <v>182</v>
      </c>
      <c r="G40" s="230" t="s">
        <v>422</v>
      </c>
      <c r="H40" s="138">
        <v>147</v>
      </c>
      <c r="I40" s="139">
        <v>382518190</v>
      </c>
      <c r="J40" s="140">
        <v>60955640</v>
      </c>
      <c r="K40" s="71">
        <f>SUM(I40:J40)</f>
        <v>443473830</v>
      </c>
      <c r="L40" s="181">
        <f t="shared" si="0"/>
        <v>3016828.775510204</v>
      </c>
      <c r="M40" s="188">
        <f>IFERROR(H40/$Q$12,0)</f>
        <v>1.695892939547762E-2</v>
      </c>
      <c r="P40" s="49" t="s">
        <v>3</v>
      </c>
      <c r="Q40" s="215">
        <f>市区町村別_患者数!AM41</f>
        <v>16052</v>
      </c>
    </row>
    <row r="41" spans="2:17" ht="29.25" customHeight="1">
      <c r="B41" s="344"/>
      <c r="C41" s="337"/>
      <c r="D41" s="371"/>
      <c r="E41" s="80" t="s">
        <v>158</v>
      </c>
      <c r="F41" s="231" t="s">
        <v>997</v>
      </c>
      <c r="G41" s="231" t="s">
        <v>899</v>
      </c>
      <c r="H41" s="81">
        <v>83</v>
      </c>
      <c r="I41" s="82">
        <v>174155870</v>
      </c>
      <c r="J41" s="83">
        <v>101374890</v>
      </c>
      <c r="K41" s="72">
        <f t="shared" si="1"/>
        <v>275530760</v>
      </c>
      <c r="L41" s="182">
        <f t="shared" si="0"/>
        <v>3319647.7108433736</v>
      </c>
      <c r="M41" s="189">
        <f t="shared" ref="M41:M44" si="9">IFERROR(H41/$Q$12,0)</f>
        <v>9.57544993077988E-3</v>
      </c>
      <c r="P41" s="49" t="s">
        <v>4</v>
      </c>
      <c r="Q41" s="215">
        <f>市区町村別_患者数!AM42</f>
        <v>48477</v>
      </c>
    </row>
    <row r="42" spans="2:17" ht="29.25" customHeight="1">
      <c r="B42" s="344"/>
      <c r="C42" s="337"/>
      <c r="D42" s="371"/>
      <c r="E42" s="80" t="s">
        <v>157</v>
      </c>
      <c r="F42" s="231" t="s">
        <v>183</v>
      </c>
      <c r="G42" s="231" t="s">
        <v>900</v>
      </c>
      <c r="H42" s="81">
        <v>75</v>
      </c>
      <c r="I42" s="82">
        <v>209048850</v>
      </c>
      <c r="J42" s="83">
        <v>63545350</v>
      </c>
      <c r="K42" s="72">
        <f t="shared" si="1"/>
        <v>272594200</v>
      </c>
      <c r="L42" s="182">
        <f t="shared" si="0"/>
        <v>3634589.3333333335</v>
      </c>
      <c r="M42" s="189">
        <f t="shared" si="9"/>
        <v>8.6525149976926629E-3</v>
      </c>
      <c r="P42" s="49" t="s">
        <v>46</v>
      </c>
      <c r="Q42" s="215">
        <f>市区町村別_患者数!AM43</f>
        <v>10298</v>
      </c>
    </row>
    <row r="43" spans="2:17" ht="29.25" customHeight="1">
      <c r="B43" s="344"/>
      <c r="C43" s="337"/>
      <c r="D43" s="371"/>
      <c r="E43" s="80" t="s">
        <v>160</v>
      </c>
      <c r="F43" s="231" t="s">
        <v>185</v>
      </c>
      <c r="G43" s="231" t="s">
        <v>894</v>
      </c>
      <c r="H43" s="81">
        <v>63</v>
      </c>
      <c r="I43" s="82">
        <v>237234440</v>
      </c>
      <c r="J43" s="83">
        <v>26307260</v>
      </c>
      <c r="K43" s="72">
        <f t="shared" si="1"/>
        <v>263541700</v>
      </c>
      <c r="L43" s="182">
        <f t="shared" si="0"/>
        <v>4183201.5873015872</v>
      </c>
      <c r="M43" s="189">
        <f t="shared" si="9"/>
        <v>7.2681125980618363E-3</v>
      </c>
      <c r="P43" s="49" t="s">
        <v>9</v>
      </c>
      <c r="Q43" s="215">
        <f>市区町村別_患者数!AM44</f>
        <v>57396</v>
      </c>
    </row>
    <row r="44" spans="2:17" ht="29.25" customHeight="1" thickBot="1">
      <c r="B44" s="345"/>
      <c r="C44" s="339"/>
      <c r="D44" s="372"/>
      <c r="E44" s="84" t="s">
        <v>186</v>
      </c>
      <c r="F44" s="232" t="s">
        <v>187</v>
      </c>
      <c r="G44" s="232" t="s">
        <v>901</v>
      </c>
      <c r="H44" s="85">
        <v>61</v>
      </c>
      <c r="I44" s="86">
        <v>174875660</v>
      </c>
      <c r="J44" s="87">
        <v>14083560</v>
      </c>
      <c r="K44" s="73">
        <f t="shared" si="1"/>
        <v>188959220</v>
      </c>
      <c r="L44" s="183">
        <f t="shared" si="0"/>
        <v>3097692.1311475411</v>
      </c>
      <c r="M44" s="190">
        <f t="shared" si="9"/>
        <v>7.0373788647900325E-3</v>
      </c>
      <c r="P44" s="49" t="s">
        <v>47</v>
      </c>
      <c r="Q44" s="215">
        <f>市区町村別_患者数!AM45</f>
        <v>12654</v>
      </c>
    </row>
    <row r="45" spans="2:17" ht="29.25" customHeight="1">
      <c r="B45" s="343">
        <v>9</v>
      </c>
      <c r="C45" s="356" t="s">
        <v>121</v>
      </c>
      <c r="D45" s="370">
        <f>Q13</f>
        <v>5575</v>
      </c>
      <c r="E45" s="88" t="s">
        <v>156</v>
      </c>
      <c r="F45" s="230" t="s">
        <v>182</v>
      </c>
      <c r="G45" s="230" t="s">
        <v>537</v>
      </c>
      <c r="H45" s="138">
        <v>106</v>
      </c>
      <c r="I45" s="139">
        <v>248577540</v>
      </c>
      <c r="J45" s="140">
        <v>48412480</v>
      </c>
      <c r="K45" s="71">
        <f>SUM(I45:J45)</f>
        <v>296990020</v>
      </c>
      <c r="L45" s="181">
        <f t="shared" si="0"/>
        <v>2801792.6415094337</v>
      </c>
      <c r="M45" s="188">
        <f>IFERROR(H45/$Q$13,0)</f>
        <v>1.9013452914798206E-2</v>
      </c>
      <c r="P45" s="49" t="s">
        <v>14</v>
      </c>
      <c r="Q45" s="215">
        <f>市区町村別_患者数!AM46</f>
        <v>23319</v>
      </c>
    </row>
    <row r="46" spans="2:17" ht="29.25" customHeight="1">
      <c r="B46" s="344"/>
      <c r="C46" s="337"/>
      <c r="D46" s="371"/>
      <c r="E46" s="80" t="s">
        <v>158</v>
      </c>
      <c r="F46" s="231" t="s">
        <v>997</v>
      </c>
      <c r="G46" s="231" t="s">
        <v>902</v>
      </c>
      <c r="H46" s="81">
        <v>61</v>
      </c>
      <c r="I46" s="82">
        <v>139934400</v>
      </c>
      <c r="J46" s="83">
        <v>72046470</v>
      </c>
      <c r="K46" s="72">
        <f t="shared" si="1"/>
        <v>211980870</v>
      </c>
      <c r="L46" s="182">
        <f t="shared" si="0"/>
        <v>3475096.2295081969</v>
      </c>
      <c r="M46" s="189">
        <f t="shared" ref="M46:M49" si="10">IFERROR(H46/$Q$13,0)</f>
        <v>1.0941704035874439E-2</v>
      </c>
      <c r="P46" s="49" t="s">
        <v>15</v>
      </c>
      <c r="Q46" s="215">
        <f>市区町村別_患者数!AM47</f>
        <v>59276</v>
      </c>
    </row>
    <row r="47" spans="2:17" ht="29.25" customHeight="1">
      <c r="B47" s="344"/>
      <c r="C47" s="337"/>
      <c r="D47" s="371"/>
      <c r="E47" s="80" t="s">
        <v>159</v>
      </c>
      <c r="F47" s="231" t="s">
        <v>184</v>
      </c>
      <c r="G47" s="231" t="s">
        <v>433</v>
      </c>
      <c r="H47" s="81">
        <v>61</v>
      </c>
      <c r="I47" s="82">
        <v>145181440</v>
      </c>
      <c r="J47" s="83">
        <v>30439090</v>
      </c>
      <c r="K47" s="72">
        <f t="shared" si="1"/>
        <v>175620530</v>
      </c>
      <c r="L47" s="182">
        <f t="shared" si="0"/>
        <v>2879025.0819672132</v>
      </c>
      <c r="M47" s="189">
        <f t="shared" si="10"/>
        <v>1.0941704035874439E-2</v>
      </c>
      <c r="P47" s="49" t="s">
        <v>10</v>
      </c>
      <c r="Q47" s="215">
        <f>市区町村別_患者数!AM48</f>
        <v>36315</v>
      </c>
    </row>
    <row r="48" spans="2:17" ht="29.25" customHeight="1">
      <c r="B48" s="344"/>
      <c r="C48" s="337"/>
      <c r="D48" s="371"/>
      <c r="E48" s="80" t="s">
        <v>318</v>
      </c>
      <c r="F48" s="231" t="s">
        <v>319</v>
      </c>
      <c r="G48" s="231" t="s">
        <v>890</v>
      </c>
      <c r="H48" s="81">
        <v>50</v>
      </c>
      <c r="I48" s="82">
        <v>75390790</v>
      </c>
      <c r="J48" s="83">
        <v>17150750</v>
      </c>
      <c r="K48" s="72">
        <f t="shared" si="1"/>
        <v>92541540</v>
      </c>
      <c r="L48" s="182">
        <f t="shared" si="0"/>
        <v>1850830.8</v>
      </c>
      <c r="M48" s="189">
        <f t="shared" si="10"/>
        <v>8.9686098654708519E-3</v>
      </c>
      <c r="P48" s="49" t="s">
        <v>22</v>
      </c>
      <c r="Q48" s="215">
        <f>市区町村別_患者数!AM49</f>
        <v>41260</v>
      </c>
    </row>
    <row r="49" spans="2:17" ht="29.25" customHeight="1" thickBot="1">
      <c r="B49" s="345"/>
      <c r="C49" s="339"/>
      <c r="D49" s="372"/>
      <c r="E49" s="84" t="s">
        <v>157</v>
      </c>
      <c r="F49" s="232" t="s">
        <v>183</v>
      </c>
      <c r="G49" s="232" t="s">
        <v>427</v>
      </c>
      <c r="H49" s="85">
        <v>48</v>
      </c>
      <c r="I49" s="86">
        <v>127359410</v>
      </c>
      <c r="J49" s="87">
        <v>24090890</v>
      </c>
      <c r="K49" s="73">
        <f t="shared" si="1"/>
        <v>151450300</v>
      </c>
      <c r="L49" s="183">
        <f t="shared" si="0"/>
        <v>3155214.5833333335</v>
      </c>
      <c r="M49" s="190">
        <f t="shared" si="10"/>
        <v>8.6098654708520184E-3</v>
      </c>
      <c r="P49" s="49" t="s">
        <v>48</v>
      </c>
      <c r="Q49" s="215">
        <f>市区町村別_患者数!AM50</f>
        <v>14459</v>
      </c>
    </row>
    <row r="50" spans="2:17" ht="29.25" customHeight="1">
      <c r="B50" s="343">
        <v>10</v>
      </c>
      <c r="C50" s="356" t="s">
        <v>60</v>
      </c>
      <c r="D50" s="370">
        <f>Q14</f>
        <v>12988</v>
      </c>
      <c r="E50" s="88" t="s">
        <v>156</v>
      </c>
      <c r="F50" s="230" t="s">
        <v>182</v>
      </c>
      <c r="G50" s="230" t="s">
        <v>422</v>
      </c>
      <c r="H50" s="138">
        <v>233</v>
      </c>
      <c r="I50" s="139">
        <v>626416440</v>
      </c>
      <c r="J50" s="140">
        <v>93032600</v>
      </c>
      <c r="K50" s="71">
        <f>SUM(I50:J50)</f>
        <v>719449040</v>
      </c>
      <c r="L50" s="181">
        <f t="shared" si="0"/>
        <v>3087764.1201716736</v>
      </c>
      <c r="M50" s="188">
        <f>IFERROR(H50/$Q$14,0)</f>
        <v>1.793963658761934E-2</v>
      </c>
      <c r="P50" s="49" t="s">
        <v>26</v>
      </c>
      <c r="Q50" s="215">
        <f>市区町村別_患者数!AM51</f>
        <v>18259</v>
      </c>
    </row>
    <row r="51" spans="2:17" ht="29.25" customHeight="1">
      <c r="B51" s="344"/>
      <c r="C51" s="337"/>
      <c r="D51" s="371"/>
      <c r="E51" s="80" t="s">
        <v>157</v>
      </c>
      <c r="F51" s="231" t="s">
        <v>183</v>
      </c>
      <c r="G51" s="231" t="s">
        <v>427</v>
      </c>
      <c r="H51" s="81">
        <v>151</v>
      </c>
      <c r="I51" s="82">
        <v>437991750</v>
      </c>
      <c r="J51" s="83">
        <v>103028360</v>
      </c>
      <c r="K51" s="72">
        <f t="shared" si="1"/>
        <v>541020110</v>
      </c>
      <c r="L51" s="182">
        <f t="shared" si="0"/>
        <v>3582914.6357615893</v>
      </c>
      <c r="M51" s="189">
        <f t="shared" ref="M51:M54" si="11">IFERROR(H51/$Q$14,0)</f>
        <v>1.1626116415152448E-2</v>
      </c>
      <c r="P51" s="49" t="s">
        <v>16</v>
      </c>
      <c r="Q51" s="215">
        <f>市区町村別_患者数!AM52</f>
        <v>36741</v>
      </c>
    </row>
    <row r="52" spans="2:17" ht="29.25" customHeight="1">
      <c r="B52" s="344"/>
      <c r="C52" s="337"/>
      <c r="D52" s="371"/>
      <c r="E52" s="80" t="s">
        <v>186</v>
      </c>
      <c r="F52" s="231" t="s">
        <v>187</v>
      </c>
      <c r="G52" s="231" t="s">
        <v>903</v>
      </c>
      <c r="H52" s="81">
        <v>142</v>
      </c>
      <c r="I52" s="82">
        <v>359249560</v>
      </c>
      <c r="J52" s="83">
        <v>54054930</v>
      </c>
      <c r="K52" s="72">
        <f>SUM(I52:J52)</f>
        <v>413304490</v>
      </c>
      <c r="L52" s="182">
        <f t="shared" si="0"/>
        <v>2910595</v>
      </c>
      <c r="M52" s="189">
        <f t="shared" si="11"/>
        <v>1.0933169079149985E-2</v>
      </c>
      <c r="P52" s="49" t="s">
        <v>27</v>
      </c>
      <c r="Q52" s="215">
        <f>市区町村別_患者数!AM53</f>
        <v>19692</v>
      </c>
    </row>
    <row r="53" spans="2:17" ht="29.25" customHeight="1">
      <c r="B53" s="344"/>
      <c r="C53" s="337"/>
      <c r="D53" s="371"/>
      <c r="E53" s="80" t="s">
        <v>159</v>
      </c>
      <c r="F53" s="231" t="s">
        <v>184</v>
      </c>
      <c r="G53" s="231" t="s">
        <v>724</v>
      </c>
      <c r="H53" s="81">
        <v>120</v>
      </c>
      <c r="I53" s="82">
        <v>261576300</v>
      </c>
      <c r="J53" s="83">
        <v>57621870</v>
      </c>
      <c r="K53" s="72">
        <f t="shared" si="1"/>
        <v>319198170</v>
      </c>
      <c r="L53" s="182">
        <f t="shared" si="0"/>
        <v>2659984.75</v>
      </c>
      <c r="M53" s="189">
        <f t="shared" si="11"/>
        <v>9.2392978133661839E-3</v>
      </c>
      <c r="P53" s="49" t="s">
        <v>28</v>
      </c>
      <c r="Q53" s="215">
        <f>市区町村別_患者数!AM54</f>
        <v>20040</v>
      </c>
    </row>
    <row r="54" spans="2:17" ht="29.25" customHeight="1" thickBot="1">
      <c r="B54" s="345"/>
      <c r="C54" s="339"/>
      <c r="D54" s="372"/>
      <c r="E54" s="84" t="s">
        <v>158</v>
      </c>
      <c r="F54" s="232" t="s">
        <v>997</v>
      </c>
      <c r="G54" s="232" t="s">
        <v>904</v>
      </c>
      <c r="H54" s="85">
        <v>112</v>
      </c>
      <c r="I54" s="86">
        <v>241595600</v>
      </c>
      <c r="J54" s="87">
        <v>135045200</v>
      </c>
      <c r="K54" s="73">
        <f t="shared" si="1"/>
        <v>376640800</v>
      </c>
      <c r="L54" s="183">
        <f t="shared" si="0"/>
        <v>3362864.2857142859</v>
      </c>
      <c r="M54" s="190">
        <f t="shared" si="11"/>
        <v>8.6233446258084379E-3</v>
      </c>
      <c r="P54" s="49" t="s">
        <v>17</v>
      </c>
      <c r="Q54" s="215">
        <f>市区町村別_患者数!AM55</f>
        <v>17774</v>
      </c>
    </row>
    <row r="55" spans="2:17" ht="29.25" customHeight="1">
      <c r="B55" s="343">
        <v>11</v>
      </c>
      <c r="C55" s="356" t="s">
        <v>61</v>
      </c>
      <c r="D55" s="370">
        <f>Q15</f>
        <v>22549</v>
      </c>
      <c r="E55" s="88" t="s">
        <v>156</v>
      </c>
      <c r="F55" s="230" t="s">
        <v>182</v>
      </c>
      <c r="G55" s="230" t="s">
        <v>422</v>
      </c>
      <c r="H55" s="138">
        <v>363</v>
      </c>
      <c r="I55" s="139">
        <v>1001936090</v>
      </c>
      <c r="J55" s="140">
        <v>157068740</v>
      </c>
      <c r="K55" s="71">
        <f>SUM(I55:J55)</f>
        <v>1159004830</v>
      </c>
      <c r="L55" s="181">
        <f t="shared" si="0"/>
        <v>3192850.7713498622</v>
      </c>
      <c r="M55" s="188">
        <f>IFERROR(H55/$Q$15,0)</f>
        <v>1.6098274868065102E-2</v>
      </c>
      <c r="P55" s="49" t="s">
        <v>49</v>
      </c>
      <c r="Q55" s="215">
        <f>市区町村別_患者数!AM56</f>
        <v>23492</v>
      </c>
    </row>
    <row r="56" spans="2:17" ht="29.25" customHeight="1">
      <c r="B56" s="344"/>
      <c r="C56" s="337"/>
      <c r="D56" s="371"/>
      <c r="E56" s="80" t="s">
        <v>159</v>
      </c>
      <c r="F56" s="231" t="s">
        <v>184</v>
      </c>
      <c r="G56" s="231" t="s">
        <v>905</v>
      </c>
      <c r="H56" s="81">
        <v>287</v>
      </c>
      <c r="I56" s="82">
        <v>640785470</v>
      </c>
      <c r="J56" s="83">
        <v>115369560</v>
      </c>
      <c r="K56" s="72">
        <f t="shared" si="1"/>
        <v>756155030</v>
      </c>
      <c r="L56" s="182">
        <f t="shared" si="0"/>
        <v>2634686.5156794423</v>
      </c>
      <c r="M56" s="189">
        <f t="shared" ref="M56:M59" si="12">IFERROR(H56/$Q$15,0)</f>
        <v>1.2727837154641004E-2</v>
      </c>
      <c r="P56" s="49" t="s">
        <v>5</v>
      </c>
      <c r="Q56" s="215">
        <f>市区町村別_患者数!AM57</f>
        <v>19280</v>
      </c>
    </row>
    <row r="57" spans="2:17" ht="29.25" customHeight="1">
      <c r="B57" s="344"/>
      <c r="C57" s="337"/>
      <c r="D57" s="371"/>
      <c r="E57" s="80" t="s">
        <v>157</v>
      </c>
      <c r="F57" s="231" t="s">
        <v>183</v>
      </c>
      <c r="G57" s="231" t="s">
        <v>552</v>
      </c>
      <c r="H57" s="81">
        <v>224</v>
      </c>
      <c r="I57" s="82">
        <v>598317100</v>
      </c>
      <c r="J57" s="83">
        <v>145462280</v>
      </c>
      <c r="K57" s="72">
        <f t="shared" si="1"/>
        <v>743779380</v>
      </c>
      <c r="L57" s="182">
        <f t="shared" si="0"/>
        <v>3320443.6607142859</v>
      </c>
      <c r="M57" s="189">
        <f t="shared" si="12"/>
        <v>9.933921681671027E-3</v>
      </c>
      <c r="P57" s="49" t="s">
        <v>23</v>
      </c>
      <c r="Q57" s="215">
        <f>市区町村別_患者数!AM58</f>
        <v>10926</v>
      </c>
    </row>
    <row r="58" spans="2:17" ht="29.25" customHeight="1">
      <c r="B58" s="344"/>
      <c r="C58" s="337"/>
      <c r="D58" s="371"/>
      <c r="E58" s="80" t="s">
        <v>158</v>
      </c>
      <c r="F58" s="231" t="s">
        <v>997</v>
      </c>
      <c r="G58" s="231" t="s">
        <v>572</v>
      </c>
      <c r="H58" s="81">
        <v>192</v>
      </c>
      <c r="I58" s="82">
        <v>380626110</v>
      </c>
      <c r="J58" s="83">
        <v>242655760</v>
      </c>
      <c r="K58" s="72">
        <f t="shared" si="1"/>
        <v>623281870</v>
      </c>
      <c r="L58" s="182">
        <f t="shared" si="0"/>
        <v>3246259.7395833335</v>
      </c>
      <c r="M58" s="189">
        <f t="shared" si="12"/>
        <v>8.5147900128608803E-3</v>
      </c>
      <c r="P58" s="49" t="s">
        <v>29</v>
      </c>
      <c r="Q58" s="215">
        <f>市区町村別_患者数!AM59</f>
        <v>18396</v>
      </c>
    </row>
    <row r="59" spans="2:17" ht="29.25" customHeight="1" thickBot="1">
      <c r="B59" s="345"/>
      <c r="C59" s="339"/>
      <c r="D59" s="372"/>
      <c r="E59" s="84" t="s">
        <v>318</v>
      </c>
      <c r="F59" s="232" t="s">
        <v>319</v>
      </c>
      <c r="G59" s="232" t="s">
        <v>906</v>
      </c>
      <c r="H59" s="85">
        <v>171</v>
      </c>
      <c r="I59" s="86">
        <v>333115190</v>
      </c>
      <c r="J59" s="87">
        <v>81419540</v>
      </c>
      <c r="K59" s="73">
        <f t="shared" si="1"/>
        <v>414534730</v>
      </c>
      <c r="L59" s="183">
        <f t="shared" si="0"/>
        <v>2424179.7076023393</v>
      </c>
      <c r="M59" s="189">
        <f t="shared" si="12"/>
        <v>7.5834848552042223E-3</v>
      </c>
      <c r="P59" s="49" t="s">
        <v>18</v>
      </c>
      <c r="Q59" s="215">
        <f>市区町村別_患者数!AM60</f>
        <v>19190</v>
      </c>
    </row>
    <row r="60" spans="2:17" ht="29.25" customHeight="1">
      <c r="B60" s="343">
        <v>12</v>
      </c>
      <c r="C60" s="356" t="s">
        <v>122</v>
      </c>
      <c r="D60" s="370">
        <f>Q16</f>
        <v>11762</v>
      </c>
      <c r="E60" s="88" t="s">
        <v>156</v>
      </c>
      <c r="F60" s="230" t="s">
        <v>182</v>
      </c>
      <c r="G60" s="230" t="s">
        <v>422</v>
      </c>
      <c r="H60" s="138">
        <v>224</v>
      </c>
      <c r="I60" s="139">
        <v>560584490</v>
      </c>
      <c r="J60" s="140">
        <v>86377560</v>
      </c>
      <c r="K60" s="71">
        <f>SUM(I60:J60)</f>
        <v>646962050</v>
      </c>
      <c r="L60" s="181">
        <f t="shared" si="0"/>
        <v>2888223.4375</v>
      </c>
      <c r="M60" s="188">
        <f>IFERROR(H60/$Q$16,0)</f>
        <v>1.9044380207447711E-2</v>
      </c>
      <c r="P60" s="49" t="s">
        <v>11</v>
      </c>
      <c r="Q60" s="215">
        <f>市区町村別_患者数!AM61</f>
        <v>11815</v>
      </c>
    </row>
    <row r="61" spans="2:17" ht="29.25" customHeight="1">
      <c r="B61" s="344"/>
      <c r="C61" s="337"/>
      <c r="D61" s="371"/>
      <c r="E61" s="80" t="s">
        <v>157</v>
      </c>
      <c r="F61" s="231" t="s">
        <v>183</v>
      </c>
      <c r="G61" s="231" t="s">
        <v>907</v>
      </c>
      <c r="H61" s="81">
        <v>129</v>
      </c>
      <c r="I61" s="82">
        <v>315648740</v>
      </c>
      <c r="J61" s="83">
        <v>80111660</v>
      </c>
      <c r="K61" s="72">
        <f t="shared" si="1"/>
        <v>395760400</v>
      </c>
      <c r="L61" s="182">
        <f t="shared" si="0"/>
        <v>3067910.07751938</v>
      </c>
      <c r="M61" s="189">
        <f t="shared" ref="M61:M64" si="13">IFERROR(H61/$Q$16,0)</f>
        <v>1.0967522530181942E-2</v>
      </c>
      <c r="P61" s="49" t="s">
        <v>50</v>
      </c>
      <c r="Q61" s="215">
        <f>市区町村別_患者数!AM62</f>
        <v>8838</v>
      </c>
    </row>
    <row r="62" spans="2:17" ht="29.25" customHeight="1">
      <c r="B62" s="344"/>
      <c r="C62" s="337"/>
      <c r="D62" s="371"/>
      <c r="E62" s="80" t="s">
        <v>160</v>
      </c>
      <c r="F62" s="231" t="s">
        <v>185</v>
      </c>
      <c r="G62" s="231" t="s">
        <v>908</v>
      </c>
      <c r="H62" s="81">
        <v>100</v>
      </c>
      <c r="I62" s="82">
        <v>336781410</v>
      </c>
      <c r="J62" s="83">
        <v>32948080</v>
      </c>
      <c r="K62" s="72">
        <f t="shared" si="1"/>
        <v>369729490</v>
      </c>
      <c r="L62" s="182">
        <f t="shared" si="0"/>
        <v>3697294.9</v>
      </c>
      <c r="M62" s="189">
        <f t="shared" si="13"/>
        <v>8.5019554497534431E-3</v>
      </c>
      <c r="P62" s="49" t="s">
        <v>30</v>
      </c>
      <c r="Q62" s="215">
        <f>市区町村別_患者数!AM63</f>
        <v>10258</v>
      </c>
    </row>
    <row r="63" spans="2:17" ht="29.25" customHeight="1">
      <c r="B63" s="344"/>
      <c r="C63" s="337"/>
      <c r="D63" s="371"/>
      <c r="E63" s="80" t="s">
        <v>318</v>
      </c>
      <c r="F63" s="231" t="s">
        <v>319</v>
      </c>
      <c r="G63" s="231" t="s">
        <v>726</v>
      </c>
      <c r="H63" s="81">
        <v>98</v>
      </c>
      <c r="I63" s="82">
        <v>164014190</v>
      </c>
      <c r="J63" s="83">
        <v>35550450</v>
      </c>
      <c r="K63" s="72">
        <f t="shared" si="1"/>
        <v>199564640</v>
      </c>
      <c r="L63" s="182">
        <f t="shared" si="0"/>
        <v>2036373.8775510204</v>
      </c>
      <c r="M63" s="189">
        <f t="shared" si="13"/>
        <v>8.3319163407583746E-3</v>
      </c>
      <c r="P63" s="49" t="s">
        <v>24</v>
      </c>
      <c r="Q63" s="215">
        <f>市区町村別_患者数!AM64</f>
        <v>73515</v>
      </c>
    </row>
    <row r="64" spans="2:17" ht="29.25" customHeight="1" thickBot="1">
      <c r="B64" s="345"/>
      <c r="C64" s="339"/>
      <c r="D64" s="372"/>
      <c r="E64" s="84" t="s">
        <v>158</v>
      </c>
      <c r="F64" s="232" t="s">
        <v>997</v>
      </c>
      <c r="G64" s="232" t="s">
        <v>909</v>
      </c>
      <c r="H64" s="85">
        <v>90</v>
      </c>
      <c r="I64" s="86">
        <v>204271490</v>
      </c>
      <c r="J64" s="87">
        <v>138502050</v>
      </c>
      <c r="K64" s="73">
        <f t="shared" si="1"/>
        <v>342773540</v>
      </c>
      <c r="L64" s="183">
        <f t="shared" si="0"/>
        <v>3808594.888888889</v>
      </c>
      <c r="M64" s="190">
        <f t="shared" si="13"/>
        <v>7.651759904778099E-3</v>
      </c>
      <c r="P64" s="49" t="s">
        <v>51</v>
      </c>
      <c r="Q64" s="215">
        <f>市区町村別_患者数!AM65</f>
        <v>9476</v>
      </c>
    </row>
    <row r="65" spans="2:17" ht="29.25" customHeight="1">
      <c r="B65" s="343">
        <v>13</v>
      </c>
      <c r="C65" s="356" t="s">
        <v>123</v>
      </c>
      <c r="D65" s="370">
        <f>Q17</f>
        <v>20420</v>
      </c>
      <c r="E65" s="88" t="s">
        <v>156</v>
      </c>
      <c r="F65" s="230" t="s">
        <v>182</v>
      </c>
      <c r="G65" s="230" t="s">
        <v>650</v>
      </c>
      <c r="H65" s="138">
        <v>337</v>
      </c>
      <c r="I65" s="139">
        <v>845938980</v>
      </c>
      <c r="J65" s="140">
        <v>134216980</v>
      </c>
      <c r="K65" s="71">
        <f>SUM(I65:J65)</f>
        <v>980155960</v>
      </c>
      <c r="L65" s="181">
        <f t="shared" si="0"/>
        <v>2908474.6587537094</v>
      </c>
      <c r="M65" s="188">
        <f>IFERROR(H65/$Q$17,0)</f>
        <v>1.6503428011753182E-2</v>
      </c>
      <c r="P65" s="49" t="s">
        <v>19</v>
      </c>
      <c r="Q65" s="215">
        <f>市区町村別_患者数!AM66</f>
        <v>8144</v>
      </c>
    </row>
    <row r="66" spans="2:17" ht="29.25" customHeight="1">
      <c r="B66" s="344"/>
      <c r="C66" s="337"/>
      <c r="D66" s="371"/>
      <c r="E66" s="80" t="s">
        <v>157</v>
      </c>
      <c r="F66" s="231" t="s">
        <v>183</v>
      </c>
      <c r="G66" s="231" t="s">
        <v>550</v>
      </c>
      <c r="H66" s="81">
        <v>252</v>
      </c>
      <c r="I66" s="82">
        <v>750570820</v>
      </c>
      <c r="J66" s="83">
        <v>132367940</v>
      </c>
      <c r="K66" s="72">
        <f t="shared" si="1"/>
        <v>882938760</v>
      </c>
      <c r="L66" s="182">
        <f t="shared" si="0"/>
        <v>3503725.2380952379</v>
      </c>
      <c r="M66" s="189">
        <f t="shared" ref="M66:M69" si="14">IFERROR(H66/$Q$17,0)</f>
        <v>1.2340842311459354E-2</v>
      </c>
      <c r="P66" s="49" t="s">
        <v>20</v>
      </c>
      <c r="Q66" s="215">
        <f>市区町村別_患者数!AM67</f>
        <v>12090</v>
      </c>
    </row>
    <row r="67" spans="2:17" ht="29.25" customHeight="1">
      <c r="B67" s="344"/>
      <c r="C67" s="337"/>
      <c r="D67" s="371"/>
      <c r="E67" s="80" t="s">
        <v>158</v>
      </c>
      <c r="F67" s="231" t="s">
        <v>997</v>
      </c>
      <c r="G67" s="231" t="s">
        <v>582</v>
      </c>
      <c r="H67" s="81">
        <v>168</v>
      </c>
      <c r="I67" s="82">
        <v>369923920</v>
      </c>
      <c r="J67" s="83">
        <v>233914120</v>
      </c>
      <c r="K67" s="72">
        <f t="shared" si="1"/>
        <v>603838040</v>
      </c>
      <c r="L67" s="182">
        <f t="shared" si="0"/>
        <v>3594274.0476190476</v>
      </c>
      <c r="M67" s="189">
        <f t="shared" si="14"/>
        <v>8.2272282076395684E-3</v>
      </c>
      <c r="P67" s="49" t="s">
        <v>31</v>
      </c>
      <c r="Q67" s="215">
        <f>市区町村別_患者数!AM68</f>
        <v>8856</v>
      </c>
    </row>
    <row r="68" spans="2:17" ht="29.25" customHeight="1">
      <c r="B68" s="344"/>
      <c r="C68" s="337"/>
      <c r="D68" s="371"/>
      <c r="E68" s="80" t="s">
        <v>159</v>
      </c>
      <c r="F68" s="231" t="s">
        <v>184</v>
      </c>
      <c r="G68" s="231" t="s">
        <v>724</v>
      </c>
      <c r="H68" s="81">
        <v>159</v>
      </c>
      <c r="I68" s="82">
        <v>359333290</v>
      </c>
      <c r="J68" s="83">
        <v>87015810</v>
      </c>
      <c r="K68" s="72">
        <f t="shared" si="1"/>
        <v>446349100</v>
      </c>
      <c r="L68" s="182">
        <f t="shared" si="0"/>
        <v>2807227.0440251571</v>
      </c>
      <c r="M68" s="189">
        <f t="shared" si="14"/>
        <v>7.7864838393731633E-3</v>
      </c>
      <c r="P68" s="49" t="s">
        <v>52</v>
      </c>
      <c r="Q68" s="215">
        <f>市区町村別_患者数!AM69</f>
        <v>9348</v>
      </c>
    </row>
    <row r="69" spans="2:17" ht="29.25" customHeight="1" thickBot="1">
      <c r="B69" s="345"/>
      <c r="C69" s="339"/>
      <c r="D69" s="372"/>
      <c r="E69" s="84" t="s">
        <v>160</v>
      </c>
      <c r="F69" s="232" t="s">
        <v>185</v>
      </c>
      <c r="G69" s="232" t="s">
        <v>613</v>
      </c>
      <c r="H69" s="85">
        <v>155</v>
      </c>
      <c r="I69" s="86">
        <v>535476490</v>
      </c>
      <c r="J69" s="87">
        <v>53636970</v>
      </c>
      <c r="K69" s="73">
        <f t="shared" si="1"/>
        <v>589113460</v>
      </c>
      <c r="L69" s="183">
        <f t="shared" ref="L69:L132" si="15">IFERROR(K69/H69,"-")</f>
        <v>3800732</v>
      </c>
      <c r="M69" s="189">
        <f t="shared" si="14"/>
        <v>7.5905974534769835E-3</v>
      </c>
      <c r="P69" s="49" t="s">
        <v>12</v>
      </c>
      <c r="Q69" s="215">
        <f>市区町村別_患者数!AM70</f>
        <v>4511</v>
      </c>
    </row>
    <row r="70" spans="2:17" ht="29.25" customHeight="1">
      <c r="B70" s="343">
        <v>14</v>
      </c>
      <c r="C70" s="356" t="s">
        <v>124</v>
      </c>
      <c r="D70" s="370">
        <f>Q18</f>
        <v>15367</v>
      </c>
      <c r="E70" s="88" t="s">
        <v>156</v>
      </c>
      <c r="F70" s="230" t="s">
        <v>182</v>
      </c>
      <c r="G70" s="230" t="s">
        <v>422</v>
      </c>
      <c r="H70" s="138">
        <v>272</v>
      </c>
      <c r="I70" s="139">
        <v>673719230</v>
      </c>
      <c r="J70" s="140">
        <v>108887110</v>
      </c>
      <c r="K70" s="71">
        <f>SUM(I70:J70)</f>
        <v>782606340</v>
      </c>
      <c r="L70" s="181">
        <f t="shared" si="15"/>
        <v>2877229.1911764704</v>
      </c>
      <c r="M70" s="188">
        <f>IFERROR(H70/$Q$18,0)</f>
        <v>1.770026680549229E-2</v>
      </c>
      <c r="P70" s="49" t="s">
        <v>6</v>
      </c>
      <c r="Q70" s="215">
        <f>市区町村別_患者数!AM71</f>
        <v>4569</v>
      </c>
    </row>
    <row r="71" spans="2:17" ht="29.25" customHeight="1">
      <c r="B71" s="344"/>
      <c r="C71" s="337"/>
      <c r="D71" s="371"/>
      <c r="E71" s="80" t="s">
        <v>157</v>
      </c>
      <c r="F71" s="231" t="s">
        <v>183</v>
      </c>
      <c r="G71" s="231" t="s">
        <v>423</v>
      </c>
      <c r="H71" s="81">
        <v>180</v>
      </c>
      <c r="I71" s="82">
        <v>511733150</v>
      </c>
      <c r="J71" s="83">
        <v>119637500</v>
      </c>
      <c r="K71" s="72">
        <f t="shared" ref="K71:K134" si="16">SUM(I71:J71)</f>
        <v>631370650</v>
      </c>
      <c r="L71" s="182">
        <f t="shared" si="15"/>
        <v>3507614.722222222</v>
      </c>
      <c r="M71" s="189">
        <f t="shared" ref="M71:M74" si="17">IFERROR(H71/$Q$18,0)</f>
        <v>1.1713411856575779E-2</v>
      </c>
      <c r="P71" s="49" t="s">
        <v>7</v>
      </c>
      <c r="Q71" s="215">
        <f>市区町村別_患者数!AM72</f>
        <v>2082</v>
      </c>
    </row>
    <row r="72" spans="2:17" ht="29.25" customHeight="1">
      <c r="B72" s="344"/>
      <c r="C72" s="337"/>
      <c r="D72" s="371"/>
      <c r="E72" s="80" t="s">
        <v>158</v>
      </c>
      <c r="F72" s="231" t="s">
        <v>997</v>
      </c>
      <c r="G72" s="231" t="s">
        <v>578</v>
      </c>
      <c r="H72" s="81">
        <v>145</v>
      </c>
      <c r="I72" s="82">
        <v>327856750</v>
      </c>
      <c r="J72" s="83">
        <v>192781470</v>
      </c>
      <c r="K72" s="72">
        <f t="shared" si="16"/>
        <v>520638220</v>
      </c>
      <c r="L72" s="182">
        <f t="shared" si="15"/>
        <v>3590608.4137931033</v>
      </c>
      <c r="M72" s="189">
        <f t="shared" si="17"/>
        <v>9.4358039955749328E-3</v>
      </c>
      <c r="P72" s="49" t="s">
        <v>53</v>
      </c>
      <c r="Q72" s="215">
        <f>市区町村別_患者数!AM73</f>
        <v>2824</v>
      </c>
    </row>
    <row r="73" spans="2:17" ht="29.25" customHeight="1">
      <c r="B73" s="344"/>
      <c r="C73" s="337"/>
      <c r="D73" s="371"/>
      <c r="E73" s="80" t="s">
        <v>159</v>
      </c>
      <c r="F73" s="231" t="s">
        <v>184</v>
      </c>
      <c r="G73" s="231" t="s">
        <v>910</v>
      </c>
      <c r="H73" s="81">
        <v>118</v>
      </c>
      <c r="I73" s="82">
        <v>268101030</v>
      </c>
      <c r="J73" s="83">
        <v>52791980</v>
      </c>
      <c r="K73" s="72">
        <f t="shared" si="16"/>
        <v>320893010</v>
      </c>
      <c r="L73" s="182">
        <f t="shared" si="15"/>
        <v>2719432.2881355933</v>
      </c>
      <c r="M73" s="189">
        <f t="shared" si="17"/>
        <v>7.6787922170885661E-3</v>
      </c>
      <c r="P73" s="49" t="s">
        <v>54</v>
      </c>
      <c r="Q73" s="215">
        <f>市区町村別_患者数!AM74</f>
        <v>6225</v>
      </c>
    </row>
    <row r="74" spans="2:17" ht="29.25" customHeight="1" thickBot="1">
      <c r="B74" s="345"/>
      <c r="C74" s="339"/>
      <c r="D74" s="372"/>
      <c r="E74" s="84" t="s">
        <v>160</v>
      </c>
      <c r="F74" s="232" t="s">
        <v>185</v>
      </c>
      <c r="G74" s="232" t="s">
        <v>888</v>
      </c>
      <c r="H74" s="85">
        <v>106</v>
      </c>
      <c r="I74" s="86">
        <v>348936060</v>
      </c>
      <c r="J74" s="87">
        <v>37508190</v>
      </c>
      <c r="K74" s="73">
        <f t="shared" si="16"/>
        <v>386444250</v>
      </c>
      <c r="L74" s="183">
        <f t="shared" si="15"/>
        <v>3645700.4716981133</v>
      </c>
      <c r="M74" s="189">
        <f t="shared" si="17"/>
        <v>6.8978980933168477E-3</v>
      </c>
      <c r="P74" s="49" t="s">
        <v>55</v>
      </c>
      <c r="Q74" s="215">
        <f>市区町村別_患者数!AM75</f>
        <v>1186</v>
      </c>
    </row>
    <row r="75" spans="2:17" ht="29.25" customHeight="1">
      <c r="B75" s="343">
        <v>15</v>
      </c>
      <c r="C75" s="356" t="s">
        <v>125</v>
      </c>
      <c r="D75" s="370">
        <f>Q19</f>
        <v>24419</v>
      </c>
      <c r="E75" s="88" t="s">
        <v>156</v>
      </c>
      <c r="F75" s="230" t="s">
        <v>182</v>
      </c>
      <c r="G75" s="230" t="s">
        <v>422</v>
      </c>
      <c r="H75" s="138">
        <v>429</v>
      </c>
      <c r="I75" s="139">
        <v>1156389260</v>
      </c>
      <c r="J75" s="140">
        <v>180016870</v>
      </c>
      <c r="K75" s="71">
        <f>SUM(I75:J75)</f>
        <v>1336406130</v>
      </c>
      <c r="L75" s="181">
        <f t="shared" si="15"/>
        <v>3115165.8041958041</v>
      </c>
      <c r="M75" s="188">
        <f>IFERROR(H75/$Q$19,0)</f>
        <v>1.7568286989639217E-2</v>
      </c>
      <c r="P75" s="49" t="s">
        <v>56</v>
      </c>
      <c r="Q75" s="215">
        <f>市区町村別_患者数!AM76</f>
        <v>3467</v>
      </c>
    </row>
    <row r="76" spans="2:17" ht="29.25" customHeight="1">
      <c r="B76" s="344"/>
      <c r="C76" s="337"/>
      <c r="D76" s="371"/>
      <c r="E76" s="80" t="s">
        <v>157</v>
      </c>
      <c r="F76" s="231" t="s">
        <v>183</v>
      </c>
      <c r="G76" s="231" t="s">
        <v>423</v>
      </c>
      <c r="H76" s="81">
        <v>260</v>
      </c>
      <c r="I76" s="82">
        <v>784130580</v>
      </c>
      <c r="J76" s="83">
        <v>185090950</v>
      </c>
      <c r="K76" s="72">
        <f t="shared" si="16"/>
        <v>969221530</v>
      </c>
      <c r="L76" s="182">
        <f t="shared" si="15"/>
        <v>3727775.1153846155</v>
      </c>
      <c r="M76" s="189">
        <f t="shared" ref="M76:M79" si="18">IFERROR(H76/$Q$19,0)</f>
        <v>1.0647446660387402E-2</v>
      </c>
      <c r="P76" s="49" t="s">
        <v>32</v>
      </c>
      <c r="Q76" s="215">
        <f>市区町村別_患者数!AM77</f>
        <v>2051</v>
      </c>
    </row>
    <row r="77" spans="2:17" ht="29.25" customHeight="1">
      <c r="B77" s="344"/>
      <c r="C77" s="337"/>
      <c r="D77" s="371"/>
      <c r="E77" s="80" t="s">
        <v>160</v>
      </c>
      <c r="F77" s="231" t="s">
        <v>185</v>
      </c>
      <c r="G77" s="231" t="s">
        <v>911</v>
      </c>
      <c r="H77" s="81">
        <v>223</v>
      </c>
      <c r="I77" s="82">
        <v>783039230</v>
      </c>
      <c r="J77" s="83">
        <v>67576080</v>
      </c>
      <c r="K77" s="72">
        <f t="shared" si="16"/>
        <v>850615310</v>
      </c>
      <c r="L77" s="182">
        <f t="shared" si="15"/>
        <v>3814418.4304932738</v>
      </c>
      <c r="M77" s="189">
        <f t="shared" si="18"/>
        <v>9.1322330971784268E-3</v>
      </c>
      <c r="P77" s="49" t="s">
        <v>33</v>
      </c>
      <c r="Q77" s="215">
        <f>市区町村別_患者数!AM78</f>
        <v>2849</v>
      </c>
    </row>
    <row r="78" spans="2:17" ht="29.25" customHeight="1">
      <c r="B78" s="344"/>
      <c r="C78" s="337"/>
      <c r="D78" s="371"/>
      <c r="E78" s="80" t="s">
        <v>158</v>
      </c>
      <c r="F78" s="231" t="s">
        <v>997</v>
      </c>
      <c r="G78" s="231" t="s">
        <v>582</v>
      </c>
      <c r="H78" s="81">
        <v>214</v>
      </c>
      <c r="I78" s="82">
        <v>465777160</v>
      </c>
      <c r="J78" s="83">
        <v>286654750</v>
      </c>
      <c r="K78" s="72">
        <f t="shared" si="16"/>
        <v>752431910</v>
      </c>
      <c r="L78" s="182">
        <f t="shared" si="15"/>
        <v>3516036.9626168222</v>
      </c>
      <c r="M78" s="189">
        <f t="shared" si="18"/>
        <v>8.7636676358573244E-3</v>
      </c>
      <c r="P78" s="49" t="s">
        <v>34</v>
      </c>
      <c r="Q78" s="215">
        <f>市区町村別_患者数!AM79</f>
        <v>1287</v>
      </c>
    </row>
    <row r="79" spans="2:17" ht="29.25" customHeight="1" thickBot="1">
      <c r="B79" s="345"/>
      <c r="C79" s="339"/>
      <c r="D79" s="372"/>
      <c r="E79" s="84" t="s">
        <v>186</v>
      </c>
      <c r="F79" s="232" t="s">
        <v>187</v>
      </c>
      <c r="G79" s="232" t="s">
        <v>912</v>
      </c>
      <c r="H79" s="85">
        <v>197</v>
      </c>
      <c r="I79" s="86">
        <v>596734670</v>
      </c>
      <c r="J79" s="87">
        <v>54243030</v>
      </c>
      <c r="K79" s="73">
        <f t="shared" si="16"/>
        <v>650977700</v>
      </c>
      <c r="L79" s="183">
        <f t="shared" si="15"/>
        <v>3304455.3299492388</v>
      </c>
      <c r="M79" s="189">
        <f t="shared" si="18"/>
        <v>8.0674884311396858E-3</v>
      </c>
      <c r="P79" s="49" t="s">
        <v>403</v>
      </c>
      <c r="Q79" s="215">
        <f>市区町村別_患者数!AM80</f>
        <v>1252666</v>
      </c>
    </row>
    <row r="80" spans="2:17" ht="29.25" customHeight="1">
      <c r="B80" s="343">
        <v>16</v>
      </c>
      <c r="C80" s="356" t="s">
        <v>62</v>
      </c>
      <c r="D80" s="370">
        <f>Q20</f>
        <v>16481</v>
      </c>
      <c r="E80" s="88" t="s">
        <v>156</v>
      </c>
      <c r="F80" s="230" t="s">
        <v>182</v>
      </c>
      <c r="G80" s="230" t="s">
        <v>422</v>
      </c>
      <c r="H80" s="138">
        <v>275</v>
      </c>
      <c r="I80" s="139">
        <v>671122570</v>
      </c>
      <c r="J80" s="140">
        <v>113894560</v>
      </c>
      <c r="K80" s="71">
        <f>SUM(I80:J80)</f>
        <v>785017130</v>
      </c>
      <c r="L80" s="181">
        <f t="shared" si="15"/>
        <v>2854607.7454545456</v>
      </c>
      <c r="M80" s="188">
        <f>IFERROR(H80/$Q$20,0)</f>
        <v>1.6685880711121898E-2</v>
      </c>
    </row>
    <row r="81" spans="2:13" ht="29.25" customHeight="1">
      <c r="B81" s="344"/>
      <c r="C81" s="337"/>
      <c r="D81" s="371"/>
      <c r="E81" s="80" t="s">
        <v>157</v>
      </c>
      <c r="F81" s="231" t="s">
        <v>183</v>
      </c>
      <c r="G81" s="231" t="s">
        <v>569</v>
      </c>
      <c r="H81" s="81">
        <v>219</v>
      </c>
      <c r="I81" s="82">
        <v>659794580</v>
      </c>
      <c r="J81" s="83">
        <v>154884040</v>
      </c>
      <c r="K81" s="72">
        <f t="shared" si="16"/>
        <v>814678620</v>
      </c>
      <c r="L81" s="182">
        <f t="shared" si="15"/>
        <v>3719993.6986301369</v>
      </c>
      <c r="M81" s="189">
        <f t="shared" ref="M81:M84" si="19">IFERROR(H81/$Q$20,0)</f>
        <v>1.3288028639038893E-2</v>
      </c>
    </row>
    <row r="82" spans="2:13" ht="29.25" customHeight="1">
      <c r="B82" s="344"/>
      <c r="C82" s="337"/>
      <c r="D82" s="371"/>
      <c r="E82" s="80" t="s">
        <v>158</v>
      </c>
      <c r="F82" s="231" t="s">
        <v>997</v>
      </c>
      <c r="G82" s="231" t="s">
        <v>582</v>
      </c>
      <c r="H82" s="81">
        <v>128</v>
      </c>
      <c r="I82" s="82">
        <v>304544150</v>
      </c>
      <c r="J82" s="83">
        <v>140690570</v>
      </c>
      <c r="K82" s="72">
        <f t="shared" si="16"/>
        <v>445234720</v>
      </c>
      <c r="L82" s="182">
        <f t="shared" si="15"/>
        <v>3478396.25</v>
      </c>
      <c r="M82" s="189">
        <f t="shared" si="19"/>
        <v>7.7665190219040111E-3</v>
      </c>
    </row>
    <row r="83" spans="2:13" ht="29.25" customHeight="1">
      <c r="B83" s="344"/>
      <c r="C83" s="337"/>
      <c r="D83" s="371"/>
      <c r="E83" s="80" t="s">
        <v>160</v>
      </c>
      <c r="F83" s="231" t="s">
        <v>185</v>
      </c>
      <c r="G83" s="231" t="s">
        <v>567</v>
      </c>
      <c r="H83" s="81">
        <v>128</v>
      </c>
      <c r="I83" s="82">
        <v>408957550</v>
      </c>
      <c r="J83" s="83">
        <v>53648290</v>
      </c>
      <c r="K83" s="72">
        <f t="shared" si="16"/>
        <v>462605840</v>
      </c>
      <c r="L83" s="182">
        <f t="shared" si="15"/>
        <v>3614108.125</v>
      </c>
      <c r="M83" s="189">
        <f t="shared" si="19"/>
        <v>7.7665190219040111E-3</v>
      </c>
    </row>
    <row r="84" spans="2:13" ht="29.25" customHeight="1" thickBot="1">
      <c r="B84" s="345"/>
      <c r="C84" s="339"/>
      <c r="D84" s="372"/>
      <c r="E84" s="84" t="s">
        <v>159</v>
      </c>
      <c r="F84" s="232" t="s">
        <v>184</v>
      </c>
      <c r="G84" s="232" t="s">
        <v>889</v>
      </c>
      <c r="H84" s="85">
        <v>106</v>
      </c>
      <c r="I84" s="86">
        <v>243694410</v>
      </c>
      <c r="J84" s="87">
        <v>42003990</v>
      </c>
      <c r="K84" s="73">
        <f t="shared" si="16"/>
        <v>285698400</v>
      </c>
      <c r="L84" s="183">
        <f t="shared" si="15"/>
        <v>2695267.9245283017</v>
      </c>
      <c r="M84" s="190">
        <f t="shared" si="19"/>
        <v>6.4316485650142592E-3</v>
      </c>
    </row>
    <row r="85" spans="2:13" ht="29.25" customHeight="1">
      <c r="B85" s="343">
        <v>17</v>
      </c>
      <c r="C85" s="356" t="s">
        <v>126</v>
      </c>
      <c r="D85" s="370">
        <f>Q21</f>
        <v>23393</v>
      </c>
      <c r="E85" s="88" t="s">
        <v>156</v>
      </c>
      <c r="F85" s="230" t="s">
        <v>182</v>
      </c>
      <c r="G85" s="230" t="s">
        <v>422</v>
      </c>
      <c r="H85" s="138">
        <v>453</v>
      </c>
      <c r="I85" s="139">
        <v>1138711210</v>
      </c>
      <c r="J85" s="140">
        <v>187689530</v>
      </c>
      <c r="K85" s="71">
        <f>SUM(I85:J85)</f>
        <v>1326400740</v>
      </c>
      <c r="L85" s="181">
        <f t="shared" si="15"/>
        <v>2928036.9536423841</v>
      </c>
      <c r="M85" s="188">
        <f>IFERROR(H85/$Q$21,0)</f>
        <v>1.9364767238062668E-2</v>
      </c>
    </row>
    <row r="86" spans="2:13" ht="29.25" customHeight="1">
      <c r="B86" s="344"/>
      <c r="C86" s="337"/>
      <c r="D86" s="371"/>
      <c r="E86" s="80" t="s">
        <v>157</v>
      </c>
      <c r="F86" s="231" t="s">
        <v>183</v>
      </c>
      <c r="G86" s="231" t="s">
        <v>427</v>
      </c>
      <c r="H86" s="81">
        <v>276</v>
      </c>
      <c r="I86" s="82">
        <v>748961620</v>
      </c>
      <c r="J86" s="83">
        <v>188215560</v>
      </c>
      <c r="K86" s="72">
        <f t="shared" si="16"/>
        <v>937177180</v>
      </c>
      <c r="L86" s="182">
        <f t="shared" si="15"/>
        <v>3395569.4927536231</v>
      </c>
      <c r="M86" s="189">
        <f t="shared" ref="M86:M89" si="20">IFERROR(H86/$Q$21,0)</f>
        <v>1.1798401231137521E-2</v>
      </c>
    </row>
    <row r="87" spans="2:13" ht="29.25" customHeight="1">
      <c r="B87" s="344"/>
      <c r="C87" s="337"/>
      <c r="D87" s="371"/>
      <c r="E87" s="80" t="s">
        <v>186</v>
      </c>
      <c r="F87" s="231" t="s">
        <v>187</v>
      </c>
      <c r="G87" s="231" t="s">
        <v>913</v>
      </c>
      <c r="H87" s="81">
        <v>209</v>
      </c>
      <c r="I87" s="82">
        <v>729317830</v>
      </c>
      <c r="J87" s="83">
        <v>54885920</v>
      </c>
      <c r="K87" s="72">
        <f t="shared" si="16"/>
        <v>784203750</v>
      </c>
      <c r="L87" s="182">
        <f t="shared" si="15"/>
        <v>3752171.0526315789</v>
      </c>
      <c r="M87" s="189">
        <f t="shared" si="20"/>
        <v>8.93429658444834E-3</v>
      </c>
    </row>
    <row r="88" spans="2:13" ht="29.25" customHeight="1">
      <c r="B88" s="344"/>
      <c r="C88" s="337"/>
      <c r="D88" s="371"/>
      <c r="E88" s="80" t="s">
        <v>159</v>
      </c>
      <c r="F88" s="231" t="s">
        <v>184</v>
      </c>
      <c r="G88" s="231" t="s">
        <v>426</v>
      </c>
      <c r="H88" s="81">
        <v>189</v>
      </c>
      <c r="I88" s="82">
        <v>390931880</v>
      </c>
      <c r="J88" s="83">
        <v>87940830</v>
      </c>
      <c r="K88" s="72">
        <f t="shared" si="16"/>
        <v>478872710</v>
      </c>
      <c r="L88" s="182">
        <f t="shared" si="15"/>
        <v>2533718.0423280424</v>
      </c>
      <c r="M88" s="189">
        <f t="shared" si="20"/>
        <v>8.0793399734963457E-3</v>
      </c>
    </row>
    <row r="89" spans="2:13" ht="29.25" customHeight="1" thickBot="1">
      <c r="B89" s="345"/>
      <c r="C89" s="339"/>
      <c r="D89" s="372"/>
      <c r="E89" s="84" t="s">
        <v>160</v>
      </c>
      <c r="F89" s="232" t="s">
        <v>185</v>
      </c>
      <c r="G89" s="232" t="s">
        <v>591</v>
      </c>
      <c r="H89" s="85">
        <v>173</v>
      </c>
      <c r="I89" s="86">
        <v>613663300</v>
      </c>
      <c r="J89" s="87">
        <v>48309370</v>
      </c>
      <c r="K89" s="73">
        <f t="shared" si="16"/>
        <v>661972670</v>
      </c>
      <c r="L89" s="183">
        <f t="shared" si="15"/>
        <v>3826431.61849711</v>
      </c>
      <c r="M89" s="189">
        <f t="shared" si="20"/>
        <v>7.3953746847347495E-3</v>
      </c>
    </row>
    <row r="90" spans="2:13" ht="29.25" customHeight="1">
      <c r="B90" s="343">
        <v>18</v>
      </c>
      <c r="C90" s="356" t="s">
        <v>63</v>
      </c>
      <c r="D90" s="370">
        <f>Q22</f>
        <v>21155</v>
      </c>
      <c r="E90" s="88" t="s">
        <v>156</v>
      </c>
      <c r="F90" s="230" t="s">
        <v>182</v>
      </c>
      <c r="G90" s="230" t="s">
        <v>422</v>
      </c>
      <c r="H90" s="138">
        <v>329</v>
      </c>
      <c r="I90" s="139">
        <v>783890870</v>
      </c>
      <c r="J90" s="140">
        <v>154819690</v>
      </c>
      <c r="K90" s="71">
        <f>SUM(I90:J90)</f>
        <v>938710560</v>
      </c>
      <c r="L90" s="181">
        <f t="shared" si="15"/>
        <v>2853223.5866261399</v>
      </c>
      <c r="M90" s="188">
        <f>IFERROR(H90/$Q$22,0)</f>
        <v>1.5551878988418814E-2</v>
      </c>
    </row>
    <row r="91" spans="2:13" ht="29.25" customHeight="1">
      <c r="B91" s="344"/>
      <c r="C91" s="337"/>
      <c r="D91" s="371"/>
      <c r="E91" s="80" t="s">
        <v>157</v>
      </c>
      <c r="F91" s="231" t="s">
        <v>183</v>
      </c>
      <c r="G91" s="231" t="s">
        <v>432</v>
      </c>
      <c r="H91" s="81">
        <v>266</v>
      </c>
      <c r="I91" s="82">
        <v>803842430</v>
      </c>
      <c r="J91" s="83">
        <v>196156710</v>
      </c>
      <c r="K91" s="72">
        <f t="shared" si="16"/>
        <v>999999140</v>
      </c>
      <c r="L91" s="182">
        <f t="shared" si="15"/>
        <v>3759395.2631578948</v>
      </c>
      <c r="M91" s="189">
        <f t="shared" ref="M91:M94" si="21">IFERROR(H91/$Q$22,0)</f>
        <v>1.2573859607657764E-2</v>
      </c>
    </row>
    <row r="92" spans="2:13" ht="29.25" customHeight="1">
      <c r="B92" s="344"/>
      <c r="C92" s="337"/>
      <c r="D92" s="371"/>
      <c r="E92" s="80" t="s">
        <v>159</v>
      </c>
      <c r="F92" s="231" t="s">
        <v>184</v>
      </c>
      <c r="G92" s="231" t="s">
        <v>545</v>
      </c>
      <c r="H92" s="81">
        <v>153</v>
      </c>
      <c r="I92" s="82">
        <v>330209330</v>
      </c>
      <c r="J92" s="83">
        <v>65930970</v>
      </c>
      <c r="K92" s="72">
        <f t="shared" si="16"/>
        <v>396140300</v>
      </c>
      <c r="L92" s="182">
        <f t="shared" si="15"/>
        <v>2589152.2875816994</v>
      </c>
      <c r="M92" s="189">
        <f t="shared" si="21"/>
        <v>7.2323327818482625E-3</v>
      </c>
    </row>
    <row r="93" spans="2:13" ht="29.25" customHeight="1">
      <c r="B93" s="344"/>
      <c r="C93" s="337"/>
      <c r="D93" s="371"/>
      <c r="E93" s="80" t="s">
        <v>158</v>
      </c>
      <c r="F93" s="231" t="s">
        <v>997</v>
      </c>
      <c r="G93" s="231" t="s">
        <v>914</v>
      </c>
      <c r="H93" s="81">
        <v>146</v>
      </c>
      <c r="I93" s="82">
        <v>293042890</v>
      </c>
      <c r="J93" s="83">
        <v>242108010</v>
      </c>
      <c r="K93" s="72">
        <f t="shared" si="16"/>
        <v>535150900</v>
      </c>
      <c r="L93" s="182">
        <f t="shared" si="15"/>
        <v>3665417.1232876712</v>
      </c>
      <c r="M93" s="189">
        <f t="shared" si="21"/>
        <v>6.9014417395414796E-3</v>
      </c>
    </row>
    <row r="94" spans="2:13" ht="29.25" customHeight="1" thickBot="1">
      <c r="B94" s="345"/>
      <c r="C94" s="339"/>
      <c r="D94" s="372"/>
      <c r="E94" s="84" t="s">
        <v>150</v>
      </c>
      <c r="F94" s="232" t="s">
        <v>171</v>
      </c>
      <c r="G94" s="232" t="s">
        <v>419</v>
      </c>
      <c r="H94" s="85">
        <v>146</v>
      </c>
      <c r="I94" s="86">
        <v>539773120</v>
      </c>
      <c r="J94" s="87">
        <v>369928500</v>
      </c>
      <c r="K94" s="73">
        <f t="shared" si="16"/>
        <v>909701620</v>
      </c>
      <c r="L94" s="183">
        <f t="shared" si="15"/>
        <v>6230833.01369863</v>
      </c>
      <c r="M94" s="190">
        <f t="shared" si="21"/>
        <v>6.9014417395414796E-3</v>
      </c>
    </row>
    <row r="95" spans="2:13" ht="29.25" customHeight="1">
      <c r="B95" s="343">
        <v>19</v>
      </c>
      <c r="C95" s="356" t="s">
        <v>127</v>
      </c>
      <c r="D95" s="370">
        <f>Q23</f>
        <v>14704</v>
      </c>
      <c r="E95" s="88" t="s">
        <v>156</v>
      </c>
      <c r="F95" s="230" t="s">
        <v>182</v>
      </c>
      <c r="G95" s="230" t="s">
        <v>422</v>
      </c>
      <c r="H95" s="138">
        <v>308</v>
      </c>
      <c r="I95" s="139">
        <v>766666740</v>
      </c>
      <c r="J95" s="140">
        <v>121084900</v>
      </c>
      <c r="K95" s="71">
        <f>SUM(I95:J95)</f>
        <v>887751640</v>
      </c>
      <c r="L95" s="181">
        <f t="shared" si="15"/>
        <v>2882310.5194805195</v>
      </c>
      <c r="M95" s="188">
        <f>IFERROR(H95/$Q$23,0)</f>
        <v>2.0946681175190423E-2</v>
      </c>
    </row>
    <row r="96" spans="2:13" ht="29.25" customHeight="1">
      <c r="B96" s="344"/>
      <c r="C96" s="337"/>
      <c r="D96" s="371"/>
      <c r="E96" s="80" t="s">
        <v>157</v>
      </c>
      <c r="F96" s="231" t="s">
        <v>183</v>
      </c>
      <c r="G96" s="231" t="s">
        <v>585</v>
      </c>
      <c r="H96" s="81">
        <v>197</v>
      </c>
      <c r="I96" s="82">
        <v>519784060</v>
      </c>
      <c r="J96" s="83">
        <v>146438060</v>
      </c>
      <c r="K96" s="72">
        <f t="shared" si="16"/>
        <v>666222120</v>
      </c>
      <c r="L96" s="182">
        <f t="shared" si="15"/>
        <v>3381838.1725888327</v>
      </c>
      <c r="M96" s="189">
        <f t="shared" ref="M96:M99" si="22">IFERROR(H96/$Q$23,0)</f>
        <v>1.339771490750816E-2</v>
      </c>
    </row>
    <row r="97" spans="2:13" ht="29.25" customHeight="1">
      <c r="B97" s="344"/>
      <c r="C97" s="337"/>
      <c r="D97" s="371"/>
      <c r="E97" s="80" t="s">
        <v>318</v>
      </c>
      <c r="F97" s="231" t="s">
        <v>319</v>
      </c>
      <c r="G97" s="231" t="s">
        <v>915</v>
      </c>
      <c r="H97" s="81">
        <v>131</v>
      </c>
      <c r="I97" s="82">
        <v>236117770</v>
      </c>
      <c r="J97" s="83">
        <v>48796280</v>
      </c>
      <c r="K97" s="72">
        <f t="shared" si="16"/>
        <v>284914050</v>
      </c>
      <c r="L97" s="182">
        <f t="shared" si="15"/>
        <v>2174916.4122137404</v>
      </c>
      <c r="M97" s="189">
        <f t="shared" si="22"/>
        <v>8.9091403699673565E-3</v>
      </c>
    </row>
    <row r="98" spans="2:13" ht="29.25" customHeight="1">
      <c r="B98" s="344"/>
      <c r="C98" s="337"/>
      <c r="D98" s="371"/>
      <c r="E98" s="80" t="s">
        <v>159</v>
      </c>
      <c r="F98" s="231" t="s">
        <v>184</v>
      </c>
      <c r="G98" s="231" t="s">
        <v>916</v>
      </c>
      <c r="H98" s="81">
        <v>131</v>
      </c>
      <c r="I98" s="82">
        <v>308437500</v>
      </c>
      <c r="J98" s="83">
        <v>57082540</v>
      </c>
      <c r="K98" s="72">
        <f t="shared" si="16"/>
        <v>365520040</v>
      </c>
      <c r="L98" s="182">
        <f t="shared" si="15"/>
        <v>2790229.3129770993</v>
      </c>
      <c r="M98" s="189">
        <f t="shared" si="22"/>
        <v>8.9091403699673565E-3</v>
      </c>
    </row>
    <row r="99" spans="2:13" ht="29.25" customHeight="1" thickBot="1">
      <c r="B99" s="345"/>
      <c r="C99" s="339"/>
      <c r="D99" s="372"/>
      <c r="E99" s="84" t="s">
        <v>160</v>
      </c>
      <c r="F99" s="232" t="s">
        <v>185</v>
      </c>
      <c r="G99" s="232" t="s">
        <v>597</v>
      </c>
      <c r="H99" s="85">
        <v>129</v>
      </c>
      <c r="I99" s="86">
        <v>402416770</v>
      </c>
      <c r="J99" s="87">
        <v>40676580</v>
      </c>
      <c r="K99" s="73">
        <f t="shared" si="16"/>
        <v>443093350</v>
      </c>
      <c r="L99" s="183">
        <f t="shared" si="15"/>
        <v>3434832.1705426355</v>
      </c>
      <c r="M99" s="189">
        <f t="shared" si="22"/>
        <v>8.7731229597388469E-3</v>
      </c>
    </row>
    <row r="100" spans="2:13" ht="29.25" customHeight="1">
      <c r="B100" s="343">
        <v>20</v>
      </c>
      <c r="C100" s="356" t="s">
        <v>128</v>
      </c>
      <c r="D100" s="370">
        <f>Q24</f>
        <v>21797</v>
      </c>
      <c r="E100" s="88" t="s">
        <v>156</v>
      </c>
      <c r="F100" s="230" t="s">
        <v>182</v>
      </c>
      <c r="G100" s="230" t="s">
        <v>422</v>
      </c>
      <c r="H100" s="138">
        <v>340</v>
      </c>
      <c r="I100" s="139">
        <v>972497120</v>
      </c>
      <c r="J100" s="140">
        <v>130958530</v>
      </c>
      <c r="K100" s="71">
        <f>SUM(I100:J100)</f>
        <v>1103455650</v>
      </c>
      <c r="L100" s="181">
        <f t="shared" si="15"/>
        <v>3245457.7941176472</v>
      </c>
      <c r="M100" s="188">
        <f>IFERROR(H100/$Q$24,0)</f>
        <v>1.5598476854613021E-2</v>
      </c>
    </row>
    <row r="101" spans="2:13" ht="29.25" customHeight="1">
      <c r="B101" s="344"/>
      <c r="C101" s="337"/>
      <c r="D101" s="371"/>
      <c r="E101" s="80" t="s">
        <v>157</v>
      </c>
      <c r="F101" s="231" t="s">
        <v>183</v>
      </c>
      <c r="G101" s="231" t="s">
        <v>423</v>
      </c>
      <c r="H101" s="81">
        <v>281</v>
      </c>
      <c r="I101" s="82">
        <v>721888810</v>
      </c>
      <c r="J101" s="83">
        <v>176146900</v>
      </c>
      <c r="K101" s="72">
        <f t="shared" si="16"/>
        <v>898035710</v>
      </c>
      <c r="L101" s="182">
        <f t="shared" si="15"/>
        <v>3195856.6192170819</v>
      </c>
      <c r="M101" s="189">
        <f t="shared" ref="M101:M104" si="23">IFERROR(H101/$Q$24,0)</f>
        <v>1.2891682341606644E-2</v>
      </c>
    </row>
    <row r="102" spans="2:13" ht="29.25" customHeight="1">
      <c r="B102" s="344"/>
      <c r="C102" s="337"/>
      <c r="D102" s="371"/>
      <c r="E102" s="80" t="s">
        <v>159</v>
      </c>
      <c r="F102" s="231" t="s">
        <v>184</v>
      </c>
      <c r="G102" s="231" t="s">
        <v>917</v>
      </c>
      <c r="H102" s="81">
        <v>203</v>
      </c>
      <c r="I102" s="82">
        <v>463006810</v>
      </c>
      <c r="J102" s="83">
        <v>72672370</v>
      </c>
      <c r="K102" s="72">
        <f t="shared" si="16"/>
        <v>535679180</v>
      </c>
      <c r="L102" s="182">
        <f t="shared" si="15"/>
        <v>2638813.6945812809</v>
      </c>
      <c r="M102" s="189">
        <f t="shared" si="23"/>
        <v>9.3132082396660092E-3</v>
      </c>
    </row>
    <row r="103" spans="2:13" ht="29.25" customHeight="1">
      <c r="B103" s="344"/>
      <c r="C103" s="337"/>
      <c r="D103" s="371"/>
      <c r="E103" s="80" t="s">
        <v>158</v>
      </c>
      <c r="F103" s="231" t="s">
        <v>997</v>
      </c>
      <c r="G103" s="231" t="s">
        <v>587</v>
      </c>
      <c r="H103" s="81">
        <v>188</v>
      </c>
      <c r="I103" s="82">
        <v>424422930</v>
      </c>
      <c r="J103" s="83">
        <v>196799460</v>
      </c>
      <c r="K103" s="72">
        <f t="shared" si="16"/>
        <v>621222390</v>
      </c>
      <c r="L103" s="182">
        <f t="shared" si="15"/>
        <v>3304374.4148936169</v>
      </c>
      <c r="M103" s="189">
        <f t="shared" si="23"/>
        <v>8.6250401431389647E-3</v>
      </c>
    </row>
    <row r="104" spans="2:13" ht="29.25" customHeight="1" thickBot="1">
      <c r="B104" s="345"/>
      <c r="C104" s="339"/>
      <c r="D104" s="372"/>
      <c r="E104" s="84" t="s">
        <v>186</v>
      </c>
      <c r="F104" s="232" t="s">
        <v>187</v>
      </c>
      <c r="G104" s="232" t="s">
        <v>918</v>
      </c>
      <c r="H104" s="85">
        <v>170</v>
      </c>
      <c r="I104" s="86">
        <v>455451670</v>
      </c>
      <c r="J104" s="87">
        <v>67755290</v>
      </c>
      <c r="K104" s="73">
        <f t="shared" si="16"/>
        <v>523206960</v>
      </c>
      <c r="L104" s="183">
        <f t="shared" si="15"/>
        <v>3077688</v>
      </c>
      <c r="M104" s="190">
        <f t="shared" si="23"/>
        <v>7.7992384273065105E-3</v>
      </c>
    </row>
    <row r="105" spans="2:13" ht="29.25" customHeight="1">
      <c r="B105" s="343">
        <v>21</v>
      </c>
      <c r="C105" s="356" t="s">
        <v>129</v>
      </c>
      <c r="D105" s="370">
        <f>Q25</f>
        <v>14535</v>
      </c>
      <c r="E105" s="88" t="s">
        <v>156</v>
      </c>
      <c r="F105" s="230" t="s">
        <v>182</v>
      </c>
      <c r="G105" s="230" t="s">
        <v>422</v>
      </c>
      <c r="H105" s="138">
        <v>231</v>
      </c>
      <c r="I105" s="139">
        <v>624959150</v>
      </c>
      <c r="J105" s="140">
        <v>89364350</v>
      </c>
      <c r="K105" s="71">
        <f>SUM(I105:J105)</f>
        <v>714323500</v>
      </c>
      <c r="L105" s="181">
        <f t="shared" si="15"/>
        <v>3092309.5238095238</v>
      </c>
      <c r="M105" s="188">
        <f>IFERROR(H105/$Q$25,0)</f>
        <v>1.5892672858617132E-2</v>
      </c>
    </row>
    <row r="106" spans="2:13" ht="29.25" customHeight="1">
      <c r="B106" s="344"/>
      <c r="C106" s="337"/>
      <c r="D106" s="371"/>
      <c r="E106" s="80" t="s">
        <v>157</v>
      </c>
      <c r="F106" s="231" t="s">
        <v>183</v>
      </c>
      <c r="G106" s="231" t="s">
        <v>423</v>
      </c>
      <c r="H106" s="81">
        <v>182</v>
      </c>
      <c r="I106" s="82">
        <v>534948250</v>
      </c>
      <c r="J106" s="83">
        <v>137873660</v>
      </c>
      <c r="K106" s="72">
        <f t="shared" si="16"/>
        <v>672821910</v>
      </c>
      <c r="L106" s="182">
        <f t="shared" si="15"/>
        <v>3696823.6813186812</v>
      </c>
      <c r="M106" s="189">
        <f t="shared" ref="M106:M109" si="24">IFERROR(H106/$Q$25,0)</f>
        <v>1.2521499828001376E-2</v>
      </c>
    </row>
    <row r="107" spans="2:13" ht="29.25" customHeight="1">
      <c r="B107" s="344"/>
      <c r="C107" s="337"/>
      <c r="D107" s="371"/>
      <c r="E107" s="80" t="s">
        <v>160</v>
      </c>
      <c r="F107" s="231" t="s">
        <v>185</v>
      </c>
      <c r="G107" s="231" t="s">
        <v>583</v>
      </c>
      <c r="H107" s="81">
        <v>125</v>
      </c>
      <c r="I107" s="82">
        <v>386685650</v>
      </c>
      <c r="J107" s="83">
        <v>39423720</v>
      </c>
      <c r="K107" s="72">
        <f t="shared" si="16"/>
        <v>426109370</v>
      </c>
      <c r="L107" s="182">
        <f t="shared" si="15"/>
        <v>3408874.96</v>
      </c>
      <c r="M107" s="189">
        <f t="shared" si="24"/>
        <v>8.5999312005503956E-3</v>
      </c>
    </row>
    <row r="108" spans="2:13" ht="29.25" customHeight="1">
      <c r="B108" s="344"/>
      <c r="C108" s="337"/>
      <c r="D108" s="371"/>
      <c r="E108" s="80" t="s">
        <v>158</v>
      </c>
      <c r="F108" s="231" t="s">
        <v>997</v>
      </c>
      <c r="G108" s="231" t="s">
        <v>428</v>
      </c>
      <c r="H108" s="81">
        <v>116</v>
      </c>
      <c r="I108" s="82">
        <v>243083390</v>
      </c>
      <c r="J108" s="83">
        <v>165122200</v>
      </c>
      <c r="K108" s="72">
        <f t="shared" si="16"/>
        <v>408205590</v>
      </c>
      <c r="L108" s="182">
        <f t="shared" si="15"/>
        <v>3519013.7068965519</v>
      </c>
      <c r="M108" s="189">
        <f t="shared" si="24"/>
        <v>7.980736154110768E-3</v>
      </c>
    </row>
    <row r="109" spans="2:13" ht="29.25" customHeight="1" thickBot="1">
      <c r="B109" s="345"/>
      <c r="C109" s="339"/>
      <c r="D109" s="372"/>
      <c r="E109" s="84" t="s">
        <v>318</v>
      </c>
      <c r="F109" s="232" t="s">
        <v>319</v>
      </c>
      <c r="G109" s="232" t="s">
        <v>726</v>
      </c>
      <c r="H109" s="85">
        <v>94</v>
      </c>
      <c r="I109" s="86">
        <v>183864290</v>
      </c>
      <c r="J109" s="87">
        <v>29718200</v>
      </c>
      <c r="K109" s="73">
        <f t="shared" si="16"/>
        <v>213582490</v>
      </c>
      <c r="L109" s="183">
        <f t="shared" si="15"/>
        <v>2272154.1489361702</v>
      </c>
      <c r="M109" s="189">
        <f t="shared" si="24"/>
        <v>6.4671482628138972E-3</v>
      </c>
    </row>
    <row r="110" spans="2:13" ht="29.25" customHeight="1">
      <c r="B110" s="343">
        <v>22</v>
      </c>
      <c r="C110" s="356" t="s">
        <v>64</v>
      </c>
      <c r="D110" s="370">
        <f>Q26</f>
        <v>18539</v>
      </c>
      <c r="E110" s="88" t="s">
        <v>156</v>
      </c>
      <c r="F110" s="230" t="s">
        <v>182</v>
      </c>
      <c r="G110" s="230" t="s">
        <v>422</v>
      </c>
      <c r="H110" s="138">
        <v>417</v>
      </c>
      <c r="I110" s="139">
        <v>1021257510</v>
      </c>
      <c r="J110" s="140">
        <v>173040440</v>
      </c>
      <c r="K110" s="71">
        <f>SUM(I110:J110)</f>
        <v>1194297950</v>
      </c>
      <c r="L110" s="181">
        <f t="shared" si="15"/>
        <v>2864023.8609112711</v>
      </c>
      <c r="M110" s="188">
        <f>IFERROR(H110/$Q$26,0)</f>
        <v>2.2493122606397326E-2</v>
      </c>
    </row>
    <row r="111" spans="2:13" ht="29.25" customHeight="1">
      <c r="B111" s="344"/>
      <c r="C111" s="337"/>
      <c r="D111" s="371"/>
      <c r="E111" s="80" t="s">
        <v>157</v>
      </c>
      <c r="F111" s="231" t="s">
        <v>183</v>
      </c>
      <c r="G111" s="231" t="s">
        <v>585</v>
      </c>
      <c r="H111" s="81">
        <v>218</v>
      </c>
      <c r="I111" s="82">
        <v>597442870</v>
      </c>
      <c r="J111" s="83">
        <v>136928360</v>
      </c>
      <c r="K111" s="72">
        <f t="shared" si="16"/>
        <v>734371230</v>
      </c>
      <c r="L111" s="182">
        <f t="shared" si="15"/>
        <v>3368675.3669724772</v>
      </c>
      <c r="M111" s="189">
        <f t="shared" ref="M111:M114" si="25">IFERROR(H111/$Q$26,0)</f>
        <v>1.175899455202546E-2</v>
      </c>
    </row>
    <row r="112" spans="2:13" ht="29.25" customHeight="1">
      <c r="B112" s="344"/>
      <c r="C112" s="337"/>
      <c r="D112" s="371"/>
      <c r="E112" s="80" t="s">
        <v>160</v>
      </c>
      <c r="F112" s="231" t="s">
        <v>185</v>
      </c>
      <c r="G112" s="231" t="s">
        <v>919</v>
      </c>
      <c r="H112" s="81">
        <v>176</v>
      </c>
      <c r="I112" s="82">
        <v>746548730</v>
      </c>
      <c r="J112" s="83">
        <v>48631580</v>
      </c>
      <c r="K112" s="72">
        <f t="shared" si="16"/>
        <v>795180310</v>
      </c>
      <c r="L112" s="182">
        <f t="shared" si="15"/>
        <v>4518069.9431818184</v>
      </c>
      <c r="M112" s="189">
        <f t="shared" si="25"/>
        <v>9.4935001887911964E-3</v>
      </c>
    </row>
    <row r="113" spans="2:13" ht="29.25" customHeight="1">
      <c r="B113" s="344"/>
      <c r="C113" s="337"/>
      <c r="D113" s="371"/>
      <c r="E113" s="80" t="s">
        <v>159</v>
      </c>
      <c r="F113" s="231" t="s">
        <v>184</v>
      </c>
      <c r="G113" s="231" t="s">
        <v>426</v>
      </c>
      <c r="H113" s="81">
        <v>172</v>
      </c>
      <c r="I113" s="82">
        <v>379738310</v>
      </c>
      <c r="J113" s="83">
        <v>81313330</v>
      </c>
      <c r="K113" s="72">
        <f t="shared" si="16"/>
        <v>461051640</v>
      </c>
      <c r="L113" s="182">
        <f t="shared" si="15"/>
        <v>2680532.7906976743</v>
      </c>
      <c r="M113" s="189">
        <f t="shared" si="25"/>
        <v>9.2777388208641239E-3</v>
      </c>
    </row>
    <row r="114" spans="2:13" ht="29.25" customHeight="1" thickBot="1">
      <c r="B114" s="345"/>
      <c r="C114" s="339"/>
      <c r="D114" s="372"/>
      <c r="E114" s="84" t="s">
        <v>158</v>
      </c>
      <c r="F114" s="232" t="s">
        <v>997</v>
      </c>
      <c r="G114" s="232" t="s">
        <v>428</v>
      </c>
      <c r="H114" s="85">
        <v>127</v>
      </c>
      <c r="I114" s="86">
        <v>265773990</v>
      </c>
      <c r="J114" s="87">
        <v>166680190</v>
      </c>
      <c r="K114" s="73">
        <f t="shared" si="16"/>
        <v>432454180</v>
      </c>
      <c r="L114" s="183">
        <f t="shared" si="15"/>
        <v>3405151.0236220472</v>
      </c>
      <c r="M114" s="189">
        <f t="shared" si="25"/>
        <v>6.8504234316845566E-3</v>
      </c>
    </row>
    <row r="115" spans="2:13" ht="29.25" customHeight="1">
      <c r="B115" s="343">
        <v>23</v>
      </c>
      <c r="C115" s="356" t="s">
        <v>130</v>
      </c>
      <c r="D115" s="370">
        <f>Q27</f>
        <v>30667</v>
      </c>
      <c r="E115" s="88" t="s">
        <v>156</v>
      </c>
      <c r="F115" s="230" t="s">
        <v>182</v>
      </c>
      <c r="G115" s="230" t="s">
        <v>650</v>
      </c>
      <c r="H115" s="138">
        <v>496</v>
      </c>
      <c r="I115" s="139">
        <v>1140482360</v>
      </c>
      <c r="J115" s="140">
        <v>205566100</v>
      </c>
      <c r="K115" s="71">
        <f>SUM(I115:J115)</f>
        <v>1346048460</v>
      </c>
      <c r="L115" s="181">
        <f t="shared" si="15"/>
        <v>2713807.3790322579</v>
      </c>
      <c r="M115" s="188">
        <f>IFERROR(H115/$Q$27,0)</f>
        <v>1.6173737241986501E-2</v>
      </c>
    </row>
    <row r="116" spans="2:13" ht="29.25" customHeight="1">
      <c r="B116" s="344"/>
      <c r="C116" s="337"/>
      <c r="D116" s="371"/>
      <c r="E116" s="80" t="s">
        <v>157</v>
      </c>
      <c r="F116" s="231" t="s">
        <v>183</v>
      </c>
      <c r="G116" s="231" t="s">
        <v>432</v>
      </c>
      <c r="H116" s="81">
        <v>348</v>
      </c>
      <c r="I116" s="82">
        <v>955504140</v>
      </c>
      <c r="J116" s="83">
        <v>234184160</v>
      </c>
      <c r="K116" s="72">
        <f t="shared" si="16"/>
        <v>1189688300</v>
      </c>
      <c r="L116" s="182">
        <f t="shared" si="15"/>
        <v>3418644.5402298849</v>
      </c>
      <c r="M116" s="189">
        <f t="shared" ref="M116:M119" si="26">IFERROR(H116/$Q$27,0)</f>
        <v>1.1347702742361496E-2</v>
      </c>
    </row>
    <row r="117" spans="2:13" ht="29.25" customHeight="1">
      <c r="B117" s="344"/>
      <c r="C117" s="337"/>
      <c r="D117" s="371"/>
      <c r="E117" s="80" t="s">
        <v>158</v>
      </c>
      <c r="F117" s="231" t="s">
        <v>997</v>
      </c>
      <c r="G117" s="231" t="s">
        <v>920</v>
      </c>
      <c r="H117" s="81">
        <v>255</v>
      </c>
      <c r="I117" s="82">
        <v>581552190</v>
      </c>
      <c r="J117" s="83">
        <v>351893030</v>
      </c>
      <c r="K117" s="72">
        <f t="shared" si="16"/>
        <v>933445220</v>
      </c>
      <c r="L117" s="182">
        <f t="shared" si="15"/>
        <v>3660569.4901960786</v>
      </c>
      <c r="M117" s="189">
        <f t="shared" si="26"/>
        <v>8.3151270094890279E-3</v>
      </c>
    </row>
    <row r="118" spans="2:13" ht="29.25" customHeight="1">
      <c r="B118" s="344"/>
      <c r="C118" s="337"/>
      <c r="D118" s="371"/>
      <c r="E118" s="80" t="s">
        <v>160</v>
      </c>
      <c r="F118" s="231" t="s">
        <v>185</v>
      </c>
      <c r="G118" s="231" t="s">
        <v>610</v>
      </c>
      <c r="H118" s="81">
        <v>245</v>
      </c>
      <c r="I118" s="82">
        <v>786436580</v>
      </c>
      <c r="J118" s="83">
        <v>82056790</v>
      </c>
      <c r="K118" s="72">
        <f t="shared" si="16"/>
        <v>868493370</v>
      </c>
      <c r="L118" s="182">
        <f t="shared" si="15"/>
        <v>3544870.8979591839</v>
      </c>
      <c r="M118" s="189">
        <f t="shared" si="26"/>
        <v>7.9890435973522019E-3</v>
      </c>
    </row>
    <row r="119" spans="2:13" ht="29.25" customHeight="1" thickBot="1">
      <c r="B119" s="345"/>
      <c r="C119" s="339"/>
      <c r="D119" s="372"/>
      <c r="E119" s="84" t="s">
        <v>159</v>
      </c>
      <c r="F119" s="232" t="s">
        <v>184</v>
      </c>
      <c r="G119" s="232" t="s">
        <v>921</v>
      </c>
      <c r="H119" s="85">
        <v>205</v>
      </c>
      <c r="I119" s="86">
        <v>480437220</v>
      </c>
      <c r="J119" s="87">
        <v>112781440</v>
      </c>
      <c r="K119" s="73">
        <f t="shared" si="16"/>
        <v>593218660</v>
      </c>
      <c r="L119" s="183">
        <f t="shared" si="15"/>
        <v>2893749.5609756098</v>
      </c>
      <c r="M119" s="189">
        <f t="shared" si="26"/>
        <v>6.6847099488049041E-3</v>
      </c>
    </row>
    <row r="120" spans="2:13" ht="29.25" customHeight="1">
      <c r="B120" s="343">
        <v>24</v>
      </c>
      <c r="C120" s="356" t="s">
        <v>131</v>
      </c>
      <c r="D120" s="370">
        <f>Q28</f>
        <v>13125</v>
      </c>
      <c r="E120" s="88" t="s">
        <v>156</v>
      </c>
      <c r="F120" s="230" t="s">
        <v>182</v>
      </c>
      <c r="G120" s="230" t="s">
        <v>422</v>
      </c>
      <c r="H120" s="138">
        <v>258</v>
      </c>
      <c r="I120" s="139">
        <v>652910660</v>
      </c>
      <c r="J120" s="140">
        <v>113097350</v>
      </c>
      <c r="K120" s="71">
        <f>SUM(I120:J120)</f>
        <v>766008010</v>
      </c>
      <c r="L120" s="181">
        <f t="shared" si="15"/>
        <v>2969023.2945736432</v>
      </c>
      <c r="M120" s="188">
        <f>IFERROR(H120/$Q$28,0)</f>
        <v>1.9657142857142856E-2</v>
      </c>
    </row>
    <row r="121" spans="2:13" ht="29.25" customHeight="1">
      <c r="B121" s="344"/>
      <c r="C121" s="337"/>
      <c r="D121" s="371"/>
      <c r="E121" s="80" t="s">
        <v>157</v>
      </c>
      <c r="F121" s="231" t="s">
        <v>183</v>
      </c>
      <c r="G121" s="231" t="s">
        <v>432</v>
      </c>
      <c r="H121" s="81">
        <v>165</v>
      </c>
      <c r="I121" s="82">
        <v>437822040</v>
      </c>
      <c r="J121" s="83">
        <v>115366910</v>
      </c>
      <c r="K121" s="72">
        <f t="shared" si="16"/>
        <v>553188950</v>
      </c>
      <c r="L121" s="182">
        <f t="shared" si="15"/>
        <v>3352660.3030303032</v>
      </c>
      <c r="M121" s="189">
        <f t="shared" ref="M121:M124" si="27">IFERROR(H121/$Q$28,0)</f>
        <v>1.2571428571428572E-2</v>
      </c>
    </row>
    <row r="122" spans="2:13" ht="29.25" customHeight="1">
      <c r="B122" s="344"/>
      <c r="C122" s="337"/>
      <c r="D122" s="371"/>
      <c r="E122" s="80" t="s">
        <v>159</v>
      </c>
      <c r="F122" s="231" t="s">
        <v>184</v>
      </c>
      <c r="G122" s="231" t="s">
        <v>922</v>
      </c>
      <c r="H122" s="81">
        <v>111</v>
      </c>
      <c r="I122" s="82">
        <v>249165820</v>
      </c>
      <c r="J122" s="83">
        <v>57122950</v>
      </c>
      <c r="K122" s="72">
        <f t="shared" si="16"/>
        <v>306288770</v>
      </c>
      <c r="L122" s="182">
        <f t="shared" si="15"/>
        <v>2759358.2882882883</v>
      </c>
      <c r="M122" s="189">
        <f t="shared" si="27"/>
        <v>8.4571428571428575E-3</v>
      </c>
    </row>
    <row r="123" spans="2:13" ht="29.25" customHeight="1">
      <c r="B123" s="344"/>
      <c r="C123" s="337"/>
      <c r="D123" s="371"/>
      <c r="E123" s="80" t="s">
        <v>158</v>
      </c>
      <c r="F123" s="231" t="s">
        <v>997</v>
      </c>
      <c r="G123" s="231" t="s">
        <v>428</v>
      </c>
      <c r="H123" s="81">
        <v>108</v>
      </c>
      <c r="I123" s="82">
        <v>245607500</v>
      </c>
      <c r="J123" s="83">
        <v>193619790</v>
      </c>
      <c r="K123" s="72">
        <f t="shared" si="16"/>
        <v>439227290</v>
      </c>
      <c r="L123" s="182">
        <f t="shared" si="15"/>
        <v>4066919.3518518517</v>
      </c>
      <c r="M123" s="189">
        <f t="shared" si="27"/>
        <v>8.2285714285714288E-3</v>
      </c>
    </row>
    <row r="124" spans="2:13" ht="29.25" customHeight="1" thickBot="1">
      <c r="B124" s="345"/>
      <c r="C124" s="339"/>
      <c r="D124" s="372"/>
      <c r="E124" s="84" t="s">
        <v>160</v>
      </c>
      <c r="F124" s="232" t="s">
        <v>185</v>
      </c>
      <c r="G124" s="232" t="s">
        <v>923</v>
      </c>
      <c r="H124" s="85">
        <v>104</v>
      </c>
      <c r="I124" s="86">
        <v>411438770</v>
      </c>
      <c r="J124" s="87">
        <v>32656140</v>
      </c>
      <c r="K124" s="73">
        <f t="shared" si="16"/>
        <v>444094910</v>
      </c>
      <c r="L124" s="183">
        <f t="shared" si="15"/>
        <v>4270143.365384615</v>
      </c>
      <c r="M124" s="190">
        <f t="shared" si="27"/>
        <v>7.9238095238095239E-3</v>
      </c>
    </row>
    <row r="125" spans="2:13" ht="29.25" customHeight="1">
      <c r="B125" s="343">
        <v>25</v>
      </c>
      <c r="C125" s="356" t="s">
        <v>132</v>
      </c>
      <c r="D125" s="370">
        <f>Q29</f>
        <v>9097</v>
      </c>
      <c r="E125" s="88" t="s">
        <v>156</v>
      </c>
      <c r="F125" s="230" t="s">
        <v>182</v>
      </c>
      <c r="G125" s="230" t="s">
        <v>422</v>
      </c>
      <c r="H125" s="138">
        <v>148</v>
      </c>
      <c r="I125" s="139">
        <v>352380010</v>
      </c>
      <c r="J125" s="140">
        <v>64720050</v>
      </c>
      <c r="K125" s="71">
        <f>SUM(I125:J125)</f>
        <v>417100060</v>
      </c>
      <c r="L125" s="181">
        <f t="shared" si="15"/>
        <v>2818243.6486486485</v>
      </c>
      <c r="M125" s="188">
        <f>IFERROR(H125/$Q$29,0)</f>
        <v>1.6269099703198855E-2</v>
      </c>
    </row>
    <row r="126" spans="2:13" ht="29.25" customHeight="1">
      <c r="B126" s="344"/>
      <c r="C126" s="337"/>
      <c r="D126" s="371"/>
      <c r="E126" s="80" t="s">
        <v>160</v>
      </c>
      <c r="F126" s="231" t="s">
        <v>185</v>
      </c>
      <c r="G126" s="231" t="s">
        <v>549</v>
      </c>
      <c r="H126" s="81">
        <v>95</v>
      </c>
      <c r="I126" s="82">
        <v>316107870</v>
      </c>
      <c r="J126" s="83">
        <v>31818410</v>
      </c>
      <c r="K126" s="72">
        <f t="shared" si="16"/>
        <v>347926280</v>
      </c>
      <c r="L126" s="182">
        <f t="shared" si="15"/>
        <v>3662381.8947368423</v>
      </c>
      <c r="M126" s="189">
        <f t="shared" ref="M126:M129" si="28">IFERROR(H126/$Q$29,0)</f>
        <v>1.0443003187864132E-2</v>
      </c>
    </row>
    <row r="127" spans="2:13" ht="29.25" customHeight="1">
      <c r="B127" s="344"/>
      <c r="C127" s="337"/>
      <c r="D127" s="371"/>
      <c r="E127" s="80" t="s">
        <v>157</v>
      </c>
      <c r="F127" s="231" t="s">
        <v>183</v>
      </c>
      <c r="G127" s="231" t="s">
        <v>924</v>
      </c>
      <c r="H127" s="81">
        <v>90</v>
      </c>
      <c r="I127" s="82">
        <v>232748380</v>
      </c>
      <c r="J127" s="83">
        <v>61252840</v>
      </c>
      <c r="K127" s="72">
        <f t="shared" si="16"/>
        <v>294001220</v>
      </c>
      <c r="L127" s="182">
        <f t="shared" si="15"/>
        <v>3266680.222222222</v>
      </c>
      <c r="M127" s="189">
        <f t="shared" si="28"/>
        <v>9.8933714411344395E-3</v>
      </c>
    </row>
    <row r="128" spans="2:13" ht="29.25" customHeight="1">
      <c r="B128" s="344"/>
      <c r="C128" s="337"/>
      <c r="D128" s="371"/>
      <c r="E128" s="80" t="s">
        <v>159</v>
      </c>
      <c r="F128" s="231" t="s">
        <v>184</v>
      </c>
      <c r="G128" s="231" t="s">
        <v>891</v>
      </c>
      <c r="H128" s="81">
        <v>77</v>
      </c>
      <c r="I128" s="82">
        <v>217095480</v>
      </c>
      <c r="J128" s="83">
        <v>41119960</v>
      </c>
      <c r="K128" s="72">
        <f t="shared" si="16"/>
        <v>258215440</v>
      </c>
      <c r="L128" s="182">
        <f t="shared" si="15"/>
        <v>3353447.2727272729</v>
      </c>
      <c r="M128" s="189">
        <f t="shared" si="28"/>
        <v>8.4643288996372433E-3</v>
      </c>
    </row>
    <row r="129" spans="2:31" ht="29.25" customHeight="1" thickBot="1">
      <c r="B129" s="345"/>
      <c r="C129" s="339"/>
      <c r="D129" s="372"/>
      <c r="E129" s="84" t="s">
        <v>158</v>
      </c>
      <c r="F129" s="232" t="s">
        <v>997</v>
      </c>
      <c r="G129" s="232" t="s">
        <v>925</v>
      </c>
      <c r="H129" s="85">
        <v>71</v>
      </c>
      <c r="I129" s="86">
        <v>155585500</v>
      </c>
      <c r="J129" s="87">
        <v>79368340</v>
      </c>
      <c r="K129" s="73">
        <f t="shared" si="16"/>
        <v>234953840</v>
      </c>
      <c r="L129" s="183">
        <f t="shared" si="15"/>
        <v>3309209.0140845072</v>
      </c>
      <c r="M129" s="189">
        <f t="shared" si="28"/>
        <v>7.8047708035616139E-3</v>
      </c>
    </row>
    <row r="130" spans="2:31" ht="29.25" customHeight="1">
      <c r="B130" s="343">
        <v>26</v>
      </c>
      <c r="C130" s="356" t="s">
        <v>36</v>
      </c>
      <c r="D130" s="370">
        <f>Q30</f>
        <v>125950</v>
      </c>
      <c r="E130" s="88" t="s">
        <v>156</v>
      </c>
      <c r="F130" s="230" t="s">
        <v>182</v>
      </c>
      <c r="G130" s="230" t="s">
        <v>422</v>
      </c>
      <c r="H130" s="138">
        <v>2108</v>
      </c>
      <c r="I130" s="139">
        <v>5822221190</v>
      </c>
      <c r="J130" s="140">
        <v>790114160</v>
      </c>
      <c r="K130" s="138">
        <f>SUM(I130:J130)</f>
        <v>6612335350</v>
      </c>
      <c r="L130" s="197">
        <f t="shared" si="15"/>
        <v>3136781.4753320683</v>
      </c>
      <c r="M130" s="188">
        <f>IFERROR(H130/$Q$30,0)</f>
        <v>1.6736800317586342E-2</v>
      </c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2:31" ht="29.25" customHeight="1">
      <c r="B131" s="344"/>
      <c r="C131" s="337"/>
      <c r="D131" s="371"/>
      <c r="E131" s="80" t="s">
        <v>157</v>
      </c>
      <c r="F131" s="231" t="s">
        <v>183</v>
      </c>
      <c r="G131" s="231" t="s">
        <v>434</v>
      </c>
      <c r="H131" s="81">
        <v>1498</v>
      </c>
      <c r="I131" s="82">
        <v>4334351750</v>
      </c>
      <c r="J131" s="83">
        <v>916653780</v>
      </c>
      <c r="K131" s="81">
        <f t="shared" si="16"/>
        <v>5251005530</v>
      </c>
      <c r="L131" s="186">
        <f t="shared" si="15"/>
        <v>3505344.1455273698</v>
      </c>
      <c r="M131" s="189">
        <f t="shared" ref="M131:M134" si="29">IFERROR(H131/$Q$30,0)</f>
        <v>1.1893608574831281E-2</v>
      </c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2:31" ht="29.25" customHeight="1">
      <c r="B132" s="344"/>
      <c r="C132" s="337"/>
      <c r="D132" s="371"/>
      <c r="E132" s="80" t="s">
        <v>158</v>
      </c>
      <c r="F132" s="231" t="s">
        <v>997</v>
      </c>
      <c r="G132" s="231" t="s">
        <v>424</v>
      </c>
      <c r="H132" s="81">
        <v>1170</v>
      </c>
      <c r="I132" s="82">
        <v>2582775780</v>
      </c>
      <c r="J132" s="83">
        <v>1626921640</v>
      </c>
      <c r="K132" s="81">
        <f t="shared" si="16"/>
        <v>4209697420</v>
      </c>
      <c r="L132" s="186">
        <f t="shared" si="15"/>
        <v>3598031.982905983</v>
      </c>
      <c r="M132" s="189">
        <f t="shared" si="29"/>
        <v>9.289400555776102E-3</v>
      </c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2:31" ht="29.25" customHeight="1">
      <c r="B133" s="344"/>
      <c r="C133" s="337"/>
      <c r="D133" s="371"/>
      <c r="E133" s="80" t="s">
        <v>186</v>
      </c>
      <c r="F133" s="231" t="s">
        <v>187</v>
      </c>
      <c r="G133" s="231" t="s">
        <v>686</v>
      </c>
      <c r="H133" s="81">
        <v>1142</v>
      </c>
      <c r="I133" s="82">
        <v>3887278300</v>
      </c>
      <c r="J133" s="83">
        <v>300879800</v>
      </c>
      <c r="K133" s="81">
        <f t="shared" si="16"/>
        <v>4188158100</v>
      </c>
      <c r="L133" s="186">
        <f t="shared" ref="L133:L196" si="30">IFERROR(K133/H133,"-")</f>
        <v>3667388.8791593695</v>
      </c>
      <c r="M133" s="189">
        <f t="shared" si="29"/>
        <v>9.06709011512505E-3</v>
      </c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2:31" ht="29.25" customHeight="1" thickBot="1">
      <c r="B134" s="345"/>
      <c r="C134" s="339"/>
      <c r="D134" s="372"/>
      <c r="E134" s="84" t="s">
        <v>160</v>
      </c>
      <c r="F134" s="232" t="s">
        <v>185</v>
      </c>
      <c r="G134" s="232" t="s">
        <v>430</v>
      </c>
      <c r="H134" s="85">
        <v>1064</v>
      </c>
      <c r="I134" s="86">
        <v>3677189220</v>
      </c>
      <c r="J134" s="87">
        <v>310617170</v>
      </c>
      <c r="K134" s="85">
        <f t="shared" si="16"/>
        <v>3987806390</v>
      </c>
      <c r="L134" s="187">
        <f t="shared" si="30"/>
        <v>3747938.3364661653</v>
      </c>
      <c r="M134" s="190">
        <f t="shared" si="29"/>
        <v>8.4477967447399768E-3</v>
      </c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2:31" ht="29.25" customHeight="1">
      <c r="B135" s="343">
        <v>27</v>
      </c>
      <c r="C135" s="356" t="s">
        <v>37</v>
      </c>
      <c r="D135" s="370">
        <f>Q31</f>
        <v>21854</v>
      </c>
      <c r="E135" s="88" t="s">
        <v>156</v>
      </c>
      <c r="F135" s="230" t="s">
        <v>182</v>
      </c>
      <c r="G135" s="230" t="s">
        <v>422</v>
      </c>
      <c r="H135" s="138">
        <v>384</v>
      </c>
      <c r="I135" s="139">
        <v>1080205370</v>
      </c>
      <c r="J135" s="140">
        <v>142574680</v>
      </c>
      <c r="K135" s="71">
        <f>SUM(I135:J135)</f>
        <v>1222780050</v>
      </c>
      <c r="L135" s="181">
        <f t="shared" si="30"/>
        <v>3184323.046875</v>
      </c>
      <c r="M135" s="188">
        <f>IFERROR(H135/$Q$31,0)</f>
        <v>1.7571154022146974E-2</v>
      </c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2:31" ht="29.25" customHeight="1">
      <c r="B136" s="344"/>
      <c r="C136" s="337"/>
      <c r="D136" s="371"/>
      <c r="E136" s="80" t="s">
        <v>157</v>
      </c>
      <c r="F136" s="231" t="s">
        <v>183</v>
      </c>
      <c r="G136" s="231" t="s">
        <v>552</v>
      </c>
      <c r="H136" s="81">
        <v>258</v>
      </c>
      <c r="I136" s="82">
        <v>747644550</v>
      </c>
      <c r="J136" s="83">
        <v>137357470</v>
      </c>
      <c r="K136" s="72">
        <f t="shared" ref="K136:K199" si="31">SUM(I136:J136)</f>
        <v>885002020</v>
      </c>
      <c r="L136" s="182">
        <f t="shared" si="30"/>
        <v>3430240.3875968992</v>
      </c>
      <c r="M136" s="189">
        <f t="shared" ref="M136:M139" si="32">IFERROR(H136/$Q$31,0)</f>
        <v>1.1805619108629999E-2</v>
      </c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2:31" ht="29.25" customHeight="1">
      <c r="B137" s="344"/>
      <c r="C137" s="337"/>
      <c r="D137" s="371"/>
      <c r="E137" s="80" t="s">
        <v>159</v>
      </c>
      <c r="F137" s="231" t="s">
        <v>184</v>
      </c>
      <c r="G137" s="231" t="s">
        <v>724</v>
      </c>
      <c r="H137" s="81">
        <v>216</v>
      </c>
      <c r="I137" s="82">
        <v>478288410</v>
      </c>
      <c r="J137" s="83">
        <v>101975800</v>
      </c>
      <c r="K137" s="72">
        <f t="shared" si="31"/>
        <v>580264210</v>
      </c>
      <c r="L137" s="182">
        <f t="shared" si="30"/>
        <v>2686408.3796296297</v>
      </c>
      <c r="M137" s="189">
        <f t="shared" si="32"/>
        <v>9.8837741374576734E-3</v>
      </c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2:31" ht="29.25" customHeight="1">
      <c r="B138" s="344"/>
      <c r="C138" s="337"/>
      <c r="D138" s="371"/>
      <c r="E138" s="80" t="s">
        <v>160</v>
      </c>
      <c r="F138" s="231" t="s">
        <v>185</v>
      </c>
      <c r="G138" s="231" t="s">
        <v>888</v>
      </c>
      <c r="H138" s="81">
        <v>183</v>
      </c>
      <c r="I138" s="82">
        <v>698908850</v>
      </c>
      <c r="J138" s="83">
        <v>49997010</v>
      </c>
      <c r="K138" s="72">
        <f t="shared" si="31"/>
        <v>748905860</v>
      </c>
      <c r="L138" s="182">
        <f t="shared" si="30"/>
        <v>4092381.7486338797</v>
      </c>
      <c r="M138" s="189">
        <f t="shared" si="32"/>
        <v>8.3737530886794174E-3</v>
      </c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2:31" ht="29.25" customHeight="1" thickBot="1">
      <c r="B139" s="345"/>
      <c r="C139" s="339"/>
      <c r="D139" s="372"/>
      <c r="E139" s="84" t="s">
        <v>158</v>
      </c>
      <c r="F139" s="232" t="s">
        <v>997</v>
      </c>
      <c r="G139" s="232" t="s">
        <v>548</v>
      </c>
      <c r="H139" s="85">
        <v>180</v>
      </c>
      <c r="I139" s="86">
        <v>377838990</v>
      </c>
      <c r="J139" s="87">
        <v>213695580</v>
      </c>
      <c r="K139" s="73">
        <f t="shared" si="31"/>
        <v>591534570</v>
      </c>
      <c r="L139" s="183">
        <f t="shared" si="30"/>
        <v>3286303.1666666665</v>
      </c>
      <c r="M139" s="189">
        <f t="shared" si="32"/>
        <v>8.2364784478813954E-3</v>
      </c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2:31" ht="29.25" customHeight="1">
      <c r="B140" s="343">
        <v>28</v>
      </c>
      <c r="C140" s="356" t="s">
        <v>38</v>
      </c>
      <c r="D140" s="370">
        <f>Q32</f>
        <v>17300</v>
      </c>
      <c r="E140" s="88" t="s">
        <v>156</v>
      </c>
      <c r="F140" s="230" t="s">
        <v>182</v>
      </c>
      <c r="G140" s="230" t="s">
        <v>422</v>
      </c>
      <c r="H140" s="138">
        <v>234</v>
      </c>
      <c r="I140" s="139">
        <v>687554990</v>
      </c>
      <c r="J140" s="140">
        <v>80001740</v>
      </c>
      <c r="K140" s="71">
        <f>SUM(I140:J140)</f>
        <v>767556730</v>
      </c>
      <c r="L140" s="181">
        <f t="shared" si="30"/>
        <v>3280156.965811966</v>
      </c>
      <c r="M140" s="188">
        <f>IFERROR(H140/$Q$32,0)</f>
        <v>1.3526011560693642E-2</v>
      </c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2:31" ht="29.25" customHeight="1">
      <c r="B141" s="344"/>
      <c r="C141" s="337"/>
      <c r="D141" s="371"/>
      <c r="E141" s="80" t="s">
        <v>186</v>
      </c>
      <c r="F141" s="231" t="s">
        <v>187</v>
      </c>
      <c r="G141" s="231" t="s">
        <v>926</v>
      </c>
      <c r="H141" s="81">
        <v>188</v>
      </c>
      <c r="I141" s="82">
        <v>562979640</v>
      </c>
      <c r="J141" s="83">
        <v>54678320</v>
      </c>
      <c r="K141" s="72">
        <f t="shared" si="31"/>
        <v>617657960</v>
      </c>
      <c r="L141" s="182">
        <f t="shared" si="30"/>
        <v>3285414.6808510637</v>
      </c>
      <c r="M141" s="189">
        <f t="shared" ref="M141:M144" si="33">IFERROR(H141/$Q$32,0)</f>
        <v>1.0867052023121387E-2</v>
      </c>
    </row>
    <row r="142" spans="2:31" ht="29.25" customHeight="1">
      <c r="B142" s="344"/>
      <c r="C142" s="337"/>
      <c r="D142" s="371"/>
      <c r="E142" s="80" t="s">
        <v>157</v>
      </c>
      <c r="F142" s="231" t="s">
        <v>183</v>
      </c>
      <c r="G142" s="231" t="s">
        <v>552</v>
      </c>
      <c r="H142" s="81">
        <v>171</v>
      </c>
      <c r="I142" s="82">
        <v>514091930</v>
      </c>
      <c r="J142" s="83">
        <v>115571930</v>
      </c>
      <c r="K142" s="72">
        <f t="shared" si="31"/>
        <v>629663860</v>
      </c>
      <c r="L142" s="182">
        <f t="shared" si="30"/>
        <v>3682244.7953216373</v>
      </c>
      <c r="M142" s="189">
        <f t="shared" si="33"/>
        <v>9.8843930635838153E-3</v>
      </c>
    </row>
    <row r="143" spans="2:31" ht="29.25" customHeight="1">
      <c r="B143" s="344"/>
      <c r="C143" s="337"/>
      <c r="D143" s="371"/>
      <c r="E143" s="80" t="s">
        <v>160</v>
      </c>
      <c r="F143" s="231" t="s">
        <v>185</v>
      </c>
      <c r="G143" s="231" t="s">
        <v>540</v>
      </c>
      <c r="H143" s="81">
        <v>144</v>
      </c>
      <c r="I143" s="82">
        <v>557513450</v>
      </c>
      <c r="J143" s="83">
        <v>42737570</v>
      </c>
      <c r="K143" s="72">
        <f t="shared" si="31"/>
        <v>600251020</v>
      </c>
      <c r="L143" s="182">
        <f t="shared" si="30"/>
        <v>4168409.861111111</v>
      </c>
      <c r="M143" s="189">
        <f t="shared" si="33"/>
        <v>8.3236994219653172E-3</v>
      </c>
    </row>
    <row r="144" spans="2:31" ht="29.25" customHeight="1" thickBot="1">
      <c r="B144" s="345"/>
      <c r="C144" s="339"/>
      <c r="D144" s="372"/>
      <c r="E144" s="84" t="s">
        <v>158</v>
      </c>
      <c r="F144" s="232" t="s">
        <v>997</v>
      </c>
      <c r="G144" s="232" t="s">
        <v>572</v>
      </c>
      <c r="H144" s="85">
        <v>123</v>
      </c>
      <c r="I144" s="86">
        <v>273071040</v>
      </c>
      <c r="J144" s="87">
        <v>139672440</v>
      </c>
      <c r="K144" s="73">
        <f t="shared" si="31"/>
        <v>412743480</v>
      </c>
      <c r="L144" s="183">
        <f t="shared" si="30"/>
        <v>3355638.0487804879</v>
      </c>
      <c r="M144" s="189">
        <f t="shared" si="33"/>
        <v>7.1098265895953756E-3</v>
      </c>
    </row>
    <row r="145" spans="2:13" ht="29.25" customHeight="1">
      <c r="B145" s="343">
        <v>29</v>
      </c>
      <c r="C145" s="356" t="s">
        <v>39</v>
      </c>
      <c r="D145" s="370">
        <f>Q33</f>
        <v>14861</v>
      </c>
      <c r="E145" s="88" t="s">
        <v>156</v>
      </c>
      <c r="F145" s="230" t="s">
        <v>182</v>
      </c>
      <c r="G145" s="230" t="s">
        <v>422</v>
      </c>
      <c r="H145" s="138">
        <v>244</v>
      </c>
      <c r="I145" s="139">
        <v>609359830</v>
      </c>
      <c r="J145" s="140">
        <v>85415500</v>
      </c>
      <c r="K145" s="71">
        <f>SUM(I145:J145)</f>
        <v>694775330</v>
      </c>
      <c r="L145" s="181">
        <f t="shared" si="30"/>
        <v>2847439.8770491802</v>
      </c>
      <c r="M145" s="188">
        <f>IFERROR(H145/$Q$33,0)</f>
        <v>1.6418814346275488E-2</v>
      </c>
    </row>
    <row r="146" spans="2:13" ht="29.25" customHeight="1">
      <c r="B146" s="344"/>
      <c r="C146" s="337"/>
      <c r="D146" s="371"/>
      <c r="E146" s="80" t="s">
        <v>157</v>
      </c>
      <c r="F146" s="231" t="s">
        <v>183</v>
      </c>
      <c r="G146" s="231" t="s">
        <v>434</v>
      </c>
      <c r="H146" s="81">
        <v>179</v>
      </c>
      <c r="I146" s="82">
        <v>526886670</v>
      </c>
      <c r="J146" s="83">
        <v>110416960</v>
      </c>
      <c r="K146" s="72">
        <f t="shared" si="31"/>
        <v>637303630</v>
      </c>
      <c r="L146" s="182">
        <f t="shared" si="30"/>
        <v>3560355.4748603352</v>
      </c>
      <c r="M146" s="189">
        <f t="shared" ref="M146:M149" si="34">IFERROR(H146/$Q$33,0)</f>
        <v>1.2044949868784066E-2</v>
      </c>
    </row>
    <row r="147" spans="2:13" ht="29.25" customHeight="1">
      <c r="B147" s="344"/>
      <c r="C147" s="337"/>
      <c r="D147" s="371"/>
      <c r="E147" s="80" t="s">
        <v>186</v>
      </c>
      <c r="F147" s="231" t="s">
        <v>187</v>
      </c>
      <c r="G147" s="231" t="s">
        <v>927</v>
      </c>
      <c r="H147" s="81">
        <v>111</v>
      </c>
      <c r="I147" s="82">
        <v>350921890</v>
      </c>
      <c r="J147" s="83">
        <v>30435160</v>
      </c>
      <c r="K147" s="72">
        <f t="shared" si="31"/>
        <v>381357050</v>
      </c>
      <c r="L147" s="182">
        <f t="shared" si="30"/>
        <v>3435649.0990990992</v>
      </c>
      <c r="M147" s="189">
        <f t="shared" si="34"/>
        <v>7.4692147231007339E-3</v>
      </c>
    </row>
    <row r="148" spans="2:13" ht="29.25" customHeight="1">
      <c r="B148" s="344"/>
      <c r="C148" s="337"/>
      <c r="D148" s="371"/>
      <c r="E148" s="80" t="s">
        <v>158</v>
      </c>
      <c r="F148" s="231" t="s">
        <v>997</v>
      </c>
      <c r="G148" s="231" t="s">
        <v>572</v>
      </c>
      <c r="H148" s="81">
        <v>109</v>
      </c>
      <c r="I148" s="82">
        <v>236379170</v>
      </c>
      <c r="J148" s="83">
        <v>157194460</v>
      </c>
      <c r="K148" s="72">
        <f t="shared" si="31"/>
        <v>393573630</v>
      </c>
      <c r="L148" s="182">
        <f t="shared" si="30"/>
        <v>3610767.2477064221</v>
      </c>
      <c r="M148" s="189">
        <f t="shared" si="34"/>
        <v>7.3346342776394588E-3</v>
      </c>
    </row>
    <row r="149" spans="2:13" ht="29.25" customHeight="1" thickBot="1">
      <c r="B149" s="345"/>
      <c r="C149" s="339"/>
      <c r="D149" s="372"/>
      <c r="E149" s="84" t="s">
        <v>160</v>
      </c>
      <c r="F149" s="232" t="s">
        <v>185</v>
      </c>
      <c r="G149" s="232" t="s">
        <v>928</v>
      </c>
      <c r="H149" s="85">
        <v>106</v>
      </c>
      <c r="I149" s="86">
        <v>360292630</v>
      </c>
      <c r="J149" s="87">
        <v>35875060</v>
      </c>
      <c r="K149" s="73">
        <f t="shared" si="31"/>
        <v>396167690</v>
      </c>
      <c r="L149" s="183">
        <f t="shared" si="30"/>
        <v>3737431.0377358492</v>
      </c>
      <c r="M149" s="189">
        <f t="shared" si="34"/>
        <v>7.1327636094475474E-3</v>
      </c>
    </row>
    <row r="150" spans="2:13" ht="29.25" customHeight="1">
      <c r="B150" s="343">
        <v>30</v>
      </c>
      <c r="C150" s="356" t="s">
        <v>40</v>
      </c>
      <c r="D150" s="370">
        <f>Q34</f>
        <v>20112</v>
      </c>
      <c r="E150" s="88" t="s">
        <v>156</v>
      </c>
      <c r="F150" s="230" t="s">
        <v>182</v>
      </c>
      <c r="G150" s="230" t="s">
        <v>422</v>
      </c>
      <c r="H150" s="138">
        <v>339</v>
      </c>
      <c r="I150" s="139">
        <v>979699270</v>
      </c>
      <c r="J150" s="140">
        <v>120865950</v>
      </c>
      <c r="K150" s="71">
        <f>SUM(I150:J150)</f>
        <v>1100565220</v>
      </c>
      <c r="L150" s="181">
        <f t="shared" si="30"/>
        <v>3246505.0737463129</v>
      </c>
      <c r="M150" s="188">
        <f>IFERROR(H150/$Q$34,0)</f>
        <v>1.6855608591885441E-2</v>
      </c>
    </row>
    <row r="151" spans="2:13" ht="29.25" customHeight="1">
      <c r="B151" s="344"/>
      <c r="C151" s="337"/>
      <c r="D151" s="371"/>
      <c r="E151" s="80" t="s">
        <v>157</v>
      </c>
      <c r="F151" s="231" t="s">
        <v>183</v>
      </c>
      <c r="G151" s="231" t="s">
        <v>929</v>
      </c>
      <c r="H151" s="81">
        <v>249</v>
      </c>
      <c r="I151" s="82">
        <v>656416810</v>
      </c>
      <c r="J151" s="83">
        <v>138759880</v>
      </c>
      <c r="K151" s="72">
        <f t="shared" si="31"/>
        <v>795176690</v>
      </c>
      <c r="L151" s="182">
        <f t="shared" si="30"/>
        <v>3193480.6827309239</v>
      </c>
      <c r="M151" s="189">
        <f t="shared" ref="M151:M154" si="35">IFERROR(H151/$Q$34,0)</f>
        <v>1.2380668257756564E-2</v>
      </c>
    </row>
    <row r="152" spans="2:13" ht="29.25" customHeight="1">
      <c r="B152" s="344"/>
      <c r="C152" s="337"/>
      <c r="D152" s="371"/>
      <c r="E152" s="80" t="s">
        <v>186</v>
      </c>
      <c r="F152" s="231" t="s">
        <v>187</v>
      </c>
      <c r="G152" s="231" t="s">
        <v>930</v>
      </c>
      <c r="H152" s="81">
        <v>193</v>
      </c>
      <c r="I152" s="82">
        <v>679647590</v>
      </c>
      <c r="J152" s="83">
        <v>50387760</v>
      </c>
      <c r="K152" s="72">
        <f t="shared" si="31"/>
        <v>730035350</v>
      </c>
      <c r="L152" s="182">
        <f t="shared" si="30"/>
        <v>3782566.5803108807</v>
      </c>
      <c r="M152" s="189">
        <f t="shared" si="35"/>
        <v>9.5962609387430387E-3</v>
      </c>
    </row>
    <row r="153" spans="2:13" ht="29.25" customHeight="1">
      <c r="B153" s="344"/>
      <c r="C153" s="337"/>
      <c r="D153" s="371"/>
      <c r="E153" s="80" t="s">
        <v>159</v>
      </c>
      <c r="F153" s="231" t="s">
        <v>184</v>
      </c>
      <c r="G153" s="231" t="s">
        <v>620</v>
      </c>
      <c r="H153" s="81">
        <v>191</v>
      </c>
      <c r="I153" s="82">
        <v>401391650</v>
      </c>
      <c r="J153" s="83">
        <v>90164800</v>
      </c>
      <c r="K153" s="72">
        <f t="shared" si="31"/>
        <v>491556450</v>
      </c>
      <c r="L153" s="182">
        <f t="shared" si="30"/>
        <v>2573593.9790575914</v>
      </c>
      <c r="M153" s="189">
        <f t="shared" si="35"/>
        <v>9.4968178202068411E-3</v>
      </c>
    </row>
    <row r="154" spans="2:13" ht="29.25" customHeight="1" thickBot="1">
      <c r="B154" s="345"/>
      <c r="C154" s="339"/>
      <c r="D154" s="372"/>
      <c r="E154" s="84" t="s">
        <v>160</v>
      </c>
      <c r="F154" s="232" t="s">
        <v>185</v>
      </c>
      <c r="G154" s="232" t="s">
        <v>430</v>
      </c>
      <c r="H154" s="85">
        <v>164</v>
      </c>
      <c r="I154" s="86">
        <v>577454720</v>
      </c>
      <c r="J154" s="87">
        <v>43049960</v>
      </c>
      <c r="K154" s="73">
        <f t="shared" si="31"/>
        <v>620504680</v>
      </c>
      <c r="L154" s="183">
        <f t="shared" si="30"/>
        <v>3783565.1219512196</v>
      </c>
      <c r="M154" s="190">
        <f t="shared" si="35"/>
        <v>8.1543357199681775E-3</v>
      </c>
    </row>
    <row r="155" spans="2:13" ht="29.25" customHeight="1">
      <c r="B155" s="343">
        <v>31</v>
      </c>
      <c r="C155" s="356" t="s">
        <v>41</v>
      </c>
      <c r="D155" s="370">
        <f>Q35</f>
        <v>25718</v>
      </c>
      <c r="E155" s="88" t="s">
        <v>156</v>
      </c>
      <c r="F155" s="230" t="s">
        <v>182</v>
      </c>
      <c r="G155" s="230" t="s">
        <v>422</v>
      </c>
      <c r="H155" s="138">
        <v>359</v>
      </c>
      <c r="I155" s="139">
        <v>950987200</v>
      </c>
      <c r="J155" s="140">
        <v>131276440</v>
      </c>
      <c r="K155" s="71">
        <f>SUM(I155:J155)</f>
        <v>1082263640</v>
      </c>
      <c r="L155" s="181">
        <f t="shared" si="30"/>
        <v>3014661.9498607242</v>
      </c>
      <c r="M155" s="188">
        <f>IFERROR(H155/$Q$35,0)</f>
        <v>1.3959094797418151E-2</v>
      </c>
    </row>
    <row r="156" spans="2:13" ht="29.25" customHeight="1">
      <c r="B156" s="344"/>
      <c r="C156" s="337"/>
      <c r="D156" s="371"/>
      <c r="E156" s="80" t="s">
        <v>157</v>
      </c>
      <c r="F156" s="231" t="s">
        <v>183</v>
      </c>
      <c r="G156" s="231" t="s">
        <v>931</v>
      </c>
      <c r="H156" s="81">
        <v>272</v>
      </c>
      <c r="I156" s="82">
        <v>816093740</v>
      </c>
      <c r="J156" s="83">
        <v>183147950</v>
      </c>
      <c r="K156" s="72">
        <f t="shared" si="31"/>
        <v>999241690</v>
      </c>
      <c r="L156" s="182">
        <f t="shared" si="30"/>
        <v>3673682.6838235296</v>
      </c>
      <c r="M156" s="189">
        <f t="shared" ref="M156:M159" si="36">IFERROR(H156/$Q$35,0)</f>
        <v>1.0576250097208181E-2</v>
      </c>
    </row>
    <row r="157" spans="2:13" ht="29.25" customHeight="1">
      <c r="B157" s="344"/>
      <c r="C157" s="337"/>
      <c r="D157" s="371"/>
      <c r="E157" s="80" t="s">
        <v>320</v>
      </c>
      <c r="F157" s="231" t="s">
        <v>695</v>
      </c>
      <c r="G157" s="231" t="s">
        <v>932</v>
      </c>
      <c r="H157" s="81">
        <v>218</v>
      </c>
      <c r="I157" s="82">
        <v>886617870</v>
      </c>
      <c r="J157" s="83">
        <v>49793680</v>
      </c>
      <c r="K157" s="72">
        <f t="shared" si="31"/>
        <v>936411550</v>
      </c>
      <c r="L157" s="182">
        <f t="shared" si="30"/>
        <v>4295465.8256880734</v>
      </c>
      <c r="M157" s="189">
        <f t="shared" si="36"/>
        <v>8.4765533867330271E-3</v>
      </c>
    </row>
    <row r="158" spans="2:13" ht="29.25" customHeight="1">
      <c r="B158" s="344"/>
      <c r="C158" s="337"/>
      <c r="D158" s="371"/>
      <c r="E158" s="80" t="s">
        <v>158</v>
      </c>
      <c r="F158" s="231" t="s">
        <v>997</v>
      </c>
      <c r="G158" s="231" t="s">
        <v>574</v>
      </c>
      <c r="H158" s="81">
        <v>212</v>
      </c>
      <c r="I158" s="82">
        <v>497781470</v>
      </c>
      <c r="J158" s="83">
        <v>277925080</v>
      </c>
      <c r="K158" s="72">
        <f t="shared" si="31"/>
        <v>775706550</v>
      </c>
      <c r="L158" s="182">
        <f t="shared" si="30"/>
        <v>3658993.1603773586</v>
      </c>
      <c r="M158" s="189">
        <f t="shared" si="36"/>
        <v>8.2432537522357883E-3</v>
      </c>
    </row>
    <row r="159" spans="2:13" ht="29.25" customHeight="1" thickBot="1">
      <c r="B159" s="345"/>
      <c r="C159" s="339"/>
      <c r="D159" s="372"/>
      <c r="E159" s="84" t="s">
        <v>160</v>
      </c>
      <c r="F159" s="232" t="s">
        <v>185</v>
      </c>
      <c r="G159" s="232" t="s">
        <v>933</v>
      </c>
      <c r="H159" s="85">
        <v>203</v>
      </c>
      <c r="I159" s="86">
        <v>725039690</v>
      </c>
      <c r="J159" s="87">
        <v>45873000</v>
      </c>
      <c r="K159" s="73">
        <f t="shared" si="31"/>
        <v>770912690</v>
      </c>
      <c r="L159" s="183">
        <f t="shared" si="30"/>
        <v>3797599.4581280788</v>
      </c>
      <c r="M159" s="189">
        <f t="shared" si="36"/>
        <v>7.8933043004899284E-3</v>
      </c>
    </row>
    <row r="160" spans="2:13" ht="29.25" customHeight="1">
      <c r="B160" s="343">
        <v>32</v>
      </c>
      <c r="C160" s="356" t="s">
        <v>42</v>
      </c>
      <c r="D160" s="370">
        <f>Q36</f>
        <v>22357</v>
      </c>
      <c r="E160" s="88" t="s">
        <v>156</v>
      </c>
      <c r="F160" s="230" t="s">
        <v>182</v>
      </c>
      <c r="G160" s="230" t="s">
        <v>422</v>
      </c>
      <c r="H160" s="138">
        <v>363</v>
      </c>
      <c r="I160" s="139">
        <v>1011660680</v>
      </c>
      <c r="J160" s="140">
        <v>130557630</v>
      </c>
      <c r="K160" s="71">
        <f>SUM(I160:J160)</f>
        <v>1142218310</v>
      </c>
      <c r="L160" s="181">
        <f t="shared" si="30"/>
        <v>3146606.9146005511</v>
      </c>
      <c r="M160" s="188">
        <f>IFERROR(H160/$Q$36,0)</f>
        <v>1.6236525473006216E-2</v>
      </c>
    </row>
    <row r="161" spans="2:13" ht="29.25" customHeight="1">
      <c r="B161" s="344"/>
      <c r="C161" s="337"/>
      <c r="D161" s="371"/>
      <c r="E161" s="80" t="s">
        <v>157</v>
      </c>
      <c r="F161" s="231" t="s">
        <v>183</v>
      </c>
      <c r="G161" s="231" t="s">
        <v>630</v>
      </c>
      <c r="H161" s="81">
        <v>244</v>
      </c>
      <c r="I161" s="82">
        <v>669719460</v>
      </c>
      <c r="J161" s="83">
        <v>135793730</v>
      </c>
      <c r="K161" s="72">
        <f t="shared" si="31"/>
        <v>805513190</v>
      </c>
      <c r="L161" s="182">
        <f t="shared" si="30"/>
        <v>3301283.5655737706</v>
      </c>
      <c r="M161" s="189">
        <f t="shared" ref="M161:M164" si="37">IFERROR(H161/$Q$36,0)</f>
        <v>1.0913807755960101E-2</v>
      </c>
    </row>
    <row r="162" spans="2:13" ht="29.25" customHeight="1">
      <c r="B162" s="344"/>
      <c r="C162" s="337"/>
      <c r="D162" s="371"/>
      <c r="E162" s="80" t="s">
        <v>160</v>
      </c>
      <c r="F162" s="231" t="s">
        <v>185</v>
      </c>
      <c r="G162" s="231" t="s">
        <v>579</v>
      </c>
      <c r="H162" s="81">
        <v>184</v>
      </c>
      <c r="I162" s="82">
        <v>654646340</v>
      </c>
      <c r="J162" s="83">
        <v>53395340</v>
      </c>
      <c r="K162" s="72">
        <f t="shared" si="31"/>
        <v>708041680</v>
      </c>
      <c r="L162" s="182">
        <f t="shared" si="30"/>
        <v>3848052.6086956523</v>
      </c>
      <c r="M162" s="189">
        <f t="shared" si="37"/>
        <v>8.2300845372813881E-3</v>
      </c>
    </row>
    <row r="163" spans="2:13" ht="29.25" customHeight="1">
      <c r="B163" s="344"/>
      <c r="C163" s="337"/>
      <c r="D163" s="371"/>
      <c r="E163" s="80" t="s">
        <v>158</v>
      </c>
      <c r="F163" s="231" t="s">
        <v>997</v>
      </c>
      <c r="G163" s="231" t="s">
        <v>578</v>
      </c>
      <c r="H163" s="81">
        <v>182</v>
      </c>
      <c r="I163" s="82">
        <v>407240440</v>
      </c>
      <c r="J163" s="83">
        <v>211277070</v>
      </c>
      <c r="K163" s="72">
        <f t="shared" si="31"/>
        <v>618517510</v>
      </c>
      <c r="L163" s="182">
        <f t="shared" si="30"/>
        <v>3398447.8571428573</v>
      </c>
      <c r="M163" s="189">
        <f t="shared" si="37"/>
        <v>8.1406270966587653E-3</v>
      </c>
    </row>
    <row r="164" spans="2:13" ht="29.25" customHeight="1" thickBot="1">
      <c r="B164" s="345"/>
      <c r="C164" s="339"/>
      <c r="D164" s="372"/>
      <c r="E164" s="84" t="s">
        <v>159</v>
      </c>
      <c r="F164" s="232" t="s">
        <v>184</v>
      </c>
      <c r="G164" s="232" t="s">
        <v>545</v>
      </c>
      <c r="H164" s="85">
        <v>172</v>
      </c>
      <c r="I164" s="86">
        <v>416695990</v>
      </c>
      <c r="J164" s="87">
        <v>69541950</v>
      </c>
      <c r="K164" s="73">
        <f t="shared" si="31"/>
        <v>486237940</v>
      </c>
      <c r="L164" s="183">
        <f t="shared" si="30"/>
        <v>2826964.7674418604</v>
      </c>
      <c r="M164" s="189">
        <f t="shared" si="37"/>
        <v>7.6933398935456459E-3</v>
      </c>
    </row>
    <row r="165" spans="2:13" ht="29.25" customHeight="1">
      <c r="B165" s="343">
        <v>33</v>
      </c>
      <c r="C165" s="356" t="s">
        <v>43</v>
      </c>
      <c r="D165" s="370">
        <f>Q37</f>
        <v>6212</v>
      </c>
      <c r="E165" s="88" t="s">
        <v>156</v>
      </c>
      <c r="F165" s="230" t="s">
        <v>182</v>
      </c>
      <c r="G165" s="230" t="s">
        <v>650</v>
      </c>
      <c r="H165" s="138">
        <v>107</v>
      </c>
      <c r="I165" s="139">
        <v>269247830</v>
      </c>
      <c r="J165" s="140">
        <v>38945430</v>
      </c>
      <c r="K165" s="71">
        <f>SUM(I165:J165)</f>
        <v>308193260</v>
      </c>
      <c r="L165" s="181">
        <f t="shared" si="30"/>
        <v>2880310.8411214952</v>
      </c>
      <c r="M165" s="188">
        <f>IFERROR(H165/$Q$37,0)</f>
        <v>1.7224726336123632E-2</v>
      </c>
    </row>
    <row r="166" spans="2:13" ht="29.25" customHeight="1">
      <c r="B166" s="344"/>
      <c r="C166" s="337"/>
      <c r="D166" s="371"/>
      <c r="E166" s="80" t="s">
        <v>318</v>
      </c>
      <c r="F166" s="231" t="s">
        <v>319</v>
      </c>
      <c r="G166" s="231" t="s">
        <v>934</v>
      </c>
      <c r="H166" s="81">
        <v>72</v>
      </c>
      <c r="I166" s="82">
        <v>148565950</v>
      </c>
      <c r="J166" s="83">
        <v>23089210</v>
      </c>
      <c r="K166" s="72">
        <f t="shared" si="31"/>
        <v>171655160</v>
      </c>
      <c r="L166" s="182">
        <f t="shared" si="30"/>
        <v>2384099.4444444445</v>
      </c>
      <c r="M166" s="189">
        <f t="shared" ref="M166:M169" si="38">IFERROR(H166/$Q$37,0)</f>
        <v>1.159047005795235E-2</v>
      </c>
    </row>
    <row r="167" spans="2:13" ht="29.25" customHeight="1">
      <c r="B167" s="344"/>
      <c r="C167" s="337"/>
      <c r="D167" s="371"/>
      <c r="E167" s="80" t="s">
        <v>157</v>
      </c>
      <c r="F167" s="231" t="s">
        <v>183</v>
      </c>
      <c r="G167" s="231" t="s">
        <v>550</v>
      </c>
      <c r="H167" s="81">
        <v>70</v>
      </c>
      <c r="I167" s="82">
        <v>197030410</v>
      </c>
      <c r="J167" s="83">
        <v>33569510</v>
      </c>
      <c r="K167" s="72">
        <f t="shared" si="31"/>
        <v>230599920</v>
      </c>
      <c r="L167" s="182">
        <f t="shared" si="30"/>
        <v>3294284.5714285714</v>
      </c>
      <c r="M167" s="189">
        <f t="shared" si="38"/>
        <v>1.1268512556342562E-2</v>
      </c>
    </row>
    <row r="168" spans="2:13" ht="29.25" customHeight="1">
      <c r="B168" s="344"/>
      <c r="C168" s="337"/>
      <c r="D168" s="371"/>
      <c r="E168" s="80" t="s">
        <v>160</v>
      </c>
      <c r="F168" s="231" t="s">
        <v>185</v>
      </c>
      <c r="G168" s="231" t="s">
        <v>594</v>
      </c>
      <c r="H168" s="81">
        <v>62</v>
      </c>
      <c r="I168" s="82">
        <v>205129250</v>
      </c>
      <c r="J168" s="83">
        <v>18329510</v>
      </c>
      <c r="K168" s="72">
        <f t="shared" si="31"/>
        <v>223458760</v>
      </c>
      <c r="L168" s="182">
        <f t="shared" si="30"/>
        <v>3604173.5483870967</v>
      </c>
      <c r="M168" s="189">
        <f t="shared" si="38"/>
        <v>9.9806825499034121E-3</v>
      </c>
    </row>
    <row r="169" spans="2:13" ht="29.25" customHeight="1" thickBot="1">
      <c r="B169" s="345"/>
      <c r="C169" s="339"/>
      <c r="D169" s="372"/>
      <c r="E169" s="84" t="s">
        <v>158</v>
      </c>
      <c r="F169" s="232" t="s">
        <v>997</v>
      </c>
      <c r="G169" s="232" t="s">
        <v>935</v>
      </c>
      <c r="H169" s="85">
        <v>46</v>
      </c>
      <c r="I169" s="86">
        <v>109829000</v>
      </c>
      <c r="J169" s="87">
        <v>70547230</v>
      </c>
      <c r="K169" s="73">
        <f t="shared" si="31"/>
        <v>180376230</v>
      </c>
      <c r="L169" s="183">
        <f t="shared" si="30"/>
        <v>3921222.3913043477</v>
      </c>
      <c r="M169" s="190">
        <f t="shared" si="38"/>
        <v>7.4050225370251126E-3</v>
      </c>
    </row>
    <row r="170" spans="2:13" ht="29.25" customHeight="1">
      <c r="B170" s="343">
        <v>34</v>
      </c>
      <c r="C170" s="356" t="s">
        <v>45</v>
      </c>
      <c r="D170" s="370">
        <f>Q38</f>
        <v>28882</v>
      </c>
      <c r="E170" s="88" t="s">
        <v>156</v>
      </c>
      <c r="F170" s="230" t="s">
        <v>182</v>
      </c>
      <c r="G170" s="230" t="s">
        <v>422</v>
      </c>
      <c r="H170" s="138">
        <v>513</v>
      </c>
      <c r="I170" s="139">
        <v>1462371530</v>
      </c>
      <c r="J170" s="140">
        <v>185469940</v>
      </c>
      <c r="K170" s="71">
        <f>SUM(I170:J170)</f>
        <v>1647841470</v>
      </c>
      <c r="L170" s="181">
        <f t="shared" si="30"/>
        <v>3212166.6081871344</v>
      </c>
      <c r="M170" s="188">
        <f>IFERROR(H170/$Q$38,0)</f>
        <v>1.7761927844332111E-2</v>
      </c>
    </row>
    <row r="171" spans="2:13" ht="29.25" customHeight="1">
      <c r="B171" s="344"/>
      <c r="C171" s="337"/>
      <c r="D171" s="371"/>
      <c r="E171" s="80" t="s">
        <v>157</v>
      </c>
      <c r="F171" s="231" t="s">
        <v>183</v>
      </c>
      <c r="G171" s="231" t="s">
        <v>600</v>
      </c>
      <c r="H171" s="81">
        <v>328</v>
      </c>
      <c r="I171" s="82">
        <v>983835400</v>
      </c>
      <c r="J171" s="83">
        <v>174044690</v>
      </c>
      <c r="K171" s="72">
        <f t="shared" si="31"/>
        <v>1157880090</v>
      </c>
      <c r="L171" s="182">
        <f t="shared" si="30"/>
        <v>3530122.2256097561</v>
      </c>
      <c r="M171" s="189">
        <f t="shared" ref="M171:M174" si="39">IFERROR(H171/$Q$38,0)</f>
        <v>1.1356554255245482E-2</v>
      </c>
    </row>
    <row r="172" spans="2:13" ht="29.25" customHeight="1">
      <c r="B172" s="344"/>
      <c r="C172" s="337"/>
      <c r="D172" s="371"/>
      <c r="E172" s="80" t="s">
        <v>186</v>
      </c>
      <c r="F172" s="231" t="s">
        <v>187</v>
      </c>
      <c r="G172" s="231" t="s">
        <v>936</v>
      </c>
      <c r="H172" s="81">
        <v>317</v>
      </c>
      <c r="I172" s="82">
        <v>1089676230</v>
      </c>
      <c r="J172" s="83">
        <v>98957680</v>
      </c>
      <c r="K172" s="72">
        <f t="shared" si="31"/>
        <v>1188633910</v>
      </c>
      <c r="L172" s="182">
        <f t="shared" si="30"/>
        <v>3749633.7854889589</v>
      </c>
      <c r="M172" s="189">
        <f t="shared" si="39"/>
        <v>1.0975694204002493E-2</v>
      </c>
    </row>
    <row r="173" spans="2:13" ht="29.25" customHeight="1">
      <c r="B173" s="344"/>
      <c r="C173" s="337"/>
      <c r="D173" s="371"/>
      <c r="E173" s="80" t="s">
        <v>160</v>
      </c>
      <c r="F173" s="231" t="s">
        <v>185</v>
      </c>
      <c r="G173" s="231" t="s">
        <v>937</v>
      </c>
      <c r="H173" s="81">
        <v>233</v>
      </c>
      <c r="I173" s="82">
        <v>1014078570</v>
      </c>
      <c r="J173" s="83">
        <v>54352700</v>
      </c>
      <c r="K173" s="72">
        <f t="shared" si="31"/>
        <v>1068431270</v>
      </c>
      <c r="L173" s="182">
        <f t="shared" si="30"/>
        <v>4585541.9313304722</v>
      </c>
      <c r="M173" s="189">
        <f t="shared" si="39"/>
        <v>8.0673083581469431E-3</v>
      </c>
    </row>
    <row r="174" spans="2:13" ht="29.25" customHeight="1" thickBot="1">
      <c r="B174" s="345"/>
      <c r="C174" s="339"/>
      <c r="D174" s="372"/>
      <c r="E174" s="84" t="s">
        <v>158</v>
      </c>
      <c r="F174" s="232" t="s">
        <v>997</v>
      </c>
      <c r="G174" s="232" t="s">
        <v>574</v>
      </c>
      <c r="H174" s="85">
        <v>225</v>
      </c>
      <c r="I174" s="86">
        <v>448029110</v>
      </c>
      <c r="J174" s="87">
        <v>266069330</v>
      </c>
      <c r="K174" s="73">
        <f t="shared" si="31"/>
        <v>714098440</v>
      </c>
      <c r="L174" s="183">
        <f t="shared" si="30"/>
        <v>3173770.8444444444</v>
      </c>
      <c r="M174" s="189">
        <f t="shared" si="39"/>
        <v>7.7903192299702238E-3</v>
      </c>
    </row>
    <row r="175" spans="2:13" ht="29.25" customHeight="1">
      <c r="B175" s="343">
        <v>35</v>
      </c>
      <c r="C175" s="356" t="s">
        <v>2</v>
      </c>
      <c r="D175" s="370">
        <f>Q39</f>
        <v>57844</v>
      </c>
      <c r="E175" s="88" t="s">
        <v>156</v>
      </c>
      <c r="F175" s="230" t="s">
        <v>182</v>
      </c>
      <c r="G175" s="230" t="s">
        <v>422</v>
      </c>
      <c r="H175" s="138">
        <v>833</v>
      </c>
      <c r="I175" s="139">
        <v>2189876220</v>
      </c>
      <c r="J175" s="140">
        <v>344306190</v>
      </c>
      <c r="K175" s="71">
        <f>SUM(I175:J175)</f>
        <v>2534182410</v>
      </c>
      <c r="L175" s="181">
        <f t="shared" si="30"/>
        <v>3042235.7863145256</v>
      </c>
      <c r="M175" s="188">
        <f>IFERROR(H175/$Q$39,0)</f>
        <v>1.4400802157527141E-2</v>
      </c>
    </row>
    <row r="176" spans="2:13" ht="29.25" customHeight="1">
      <c r="B176" s="344"/>
      <c r="C176" s="337"/>
      <c r="D176" s="371"/>
      <c r="E176" s="80" t="s">
        <v>158</v>
      </c>
      <c r="F176" s="231" t="s">
        <v>997</v>
      </c>
      <c r="G176" s="231" t="s">
        <v>582</v>
      </c>
      <c r="H176" s="81">
        <v>528</v>
      </c>
      <c r="I176" s="82">
        <v>1114539770</v>
      </c>
      <c r="J176" s="83">
        <v>707227830</v>
      </c>
      <c r="K176" s="72">
        <f t="shared" si="31"/>
        <v>1821767600</v>
      </c>
      <c r="L176" s="182">
        <f t="shared" si="30"/>
        <v>3450317.4242424243</v>
      </c>
      <c r="M176" s="189">
        <f t="shared" ref="M176:M179" si="40">IFERROR(H176/$Q$39,0)</f>
        <v>9.1279994467879117E-3</v>
      </c>
    </row>
    <row r="177" spans="2:13" ht="29.25" customHeight="1">
      <c r="B177" s="344"/>
      <c r="C177" s="337"/>
      <c r="D177" s="371"/>
      <c r="E177" s="80" t="s">
        <v>157</v>
      </c>
      <c r="F177" s="231" t="s">
        <v>183</v>
      </c>
      <c r="G177" s="231" t="s">
        <v>432</v>
      </c>
      <c r="H177" s="81">
        <v>514</v>
      </c>
      <c r="I177" s="82">
        <v>1357654160</v>
      </c>
      <c r="J177" s="83">
        <v>289559240</v>
      </c>
      <c r="K177" s="72">
        <f t="shared" si="31"/>
        <v>1647213400</v>
      </c>
      <c r="L177" s="182">
        <f t="shared" si="30"/>
        <v>3204695.3307392998</v>
      </c>
      <c r="M177" s="189">
        <f t="shared" si="40"/>
        <v>8.8859691584261113E-3</v>
      </c>
    </row>
    <row r="178" spans="2:13" ht="29.25" customHeight="1">
      <c r="B178" s="344"/>
      <c r="C178" s="337"/>
      <c r="D178" s="371"/>
      <c r="E178" s="80" t="s">
        <v>160</v>
      </c>
      <c r="F178" s="231" t="s">
        <v>185</v>
      </c>
      <c r="G178" s="231" t="s">
        <v>911</v>
      </c>
      <c r="H178" s="81">
        <v>420</v>
      </c>
      <c r="I178" s="82">
        <v>1575381930</v>
      </c>
      <c r="J178" s="83">
        <v>111846380</v>
      </c>
      <c r="K178" s="72">
        <f t="shared" si="31"/>
        <v>1687228310</v>
      </c>
      <c r="L178" s="182">
        <f t="shared" si="30"/>
        <v>4017210.2619047621</v>
      </c>
      <c r="M178" s="189">
        <f t="shared" si="40"/>
        <v>7.2609086508540208E-3</v>
      </c>
    </row>
    <row r="179" spans="2:13" ht="29.25" customHeight="1" thickBot="1">
      <c r="B179" s="345"/>
      <c r="C179" s="339"/>
      <c r="D179" s="372"/>
      <c r="E179" s="84" t="s">
        <v>159</v>
      </c>
      <c r="F179" s="232" t="s">
        <v>184</v>
      </c>
      <c r="G179" s="232" t="s">
        <v>639</v>
      </c>
      <c r="H179" s="85">
        <v>418</v>
      </c>
      <c r="I179" s="86">
        <v>966505900</v>
      </c>
      <c r="J179" s="87">
        <v>189753060</v>
      </c>
      <c r="K179" s="73">
        <f t="shared" si="31"/>
        <v>1156258960</v>
      </c>
      <c r="L179" s="183">
        <f t="shared" si="30"/>
        <v>2766169.7607655502</v>
      </c>
      <c r="M179" s="189">
        <f t="shared" si="40"/>
        <v>7.2263328953737641E-3</v>
      </c>
    </row>
    <row r="180" spans="2:13" ht="29.25" customHeight="1">
      <c r="B180" s="343">
        <v>36</v>
      </c>
      <c r="C180" s="356" t="s">
        <v>3</v>
      </c>
      <c r="D180" s="370">
        <f>Q40</f>
        <v>16052</v>
      </c>
      <c r="E180" s="88" t="s">
        <v>156</v>
      </c>
      <c r="F180" s="230" t="s">
        <v>182</v>
      </c>
      <c r="G180" s="230" t="s">
        <v>422</v>
      </c>
      <c r="H180" s="138">
        <v>286</v>
      </c>
      <c r="I180" s="139">
        <v>754369110</v>
      </c>
      <c r="J180" s="140">
        <v>108301030</v>
      </c>
      <c r="K180" s="71">
        <f>SUM(I180:J180)</f>
        <v>862670140</v>
      </c>
      <c r="L180" s="181">
        <f t="shared" si="30"/>
        <v>3016329.1608391609</v>
      </c>
      <c r="M180" s="188">
        <f>IFERROR(H180/$Q$40,0)</f>
        <v>1.7817094443060056E-2</v>
      </c>
    </row>
    <row r="181" spans="2:13" ht="29.25" customHeight="1">
      <c r="B181" s="344"/>
      <c r="C181" s="337"/>
      <c r="D181" s="371"/>
      <c r="E181" s="80" t="s">
        <v>157</v>
      </c>
      <c r="F181" s="231" t="s">
        <v>183</v>
      </c>
      <c r="G181" s="231" t="s">
        <v>552</v>
      </c>
      <c r="H181" s="81">
        <v>171</v>
      </c>
      <c r="I181" s="82">
        <v>410790970</v>
      </c>
      <c r="J181" s="83">
        <v>90442680</v>
      </c>
      <c r="K181" s="72">
        <f t="shared" si="31"/>
        <v>501233650</v>
      </c>
      <c r="L181" s="182">
        <f t="shared" si="30"/>
        <v>2931190.9356725146</v>
      </c>
      <c r="M181" s="189">
        <f t="shared" ref="M181:M184" si="41">IFERROR(H181/$Q$40,0)</f>
        <v>1.0652878146025417E-2</v>
      </c>
    </row>
    <row r="182" spans="2:13" ht="29.25" customHeight="1">
      <c r="B182" s="344"/>
      <c r="C182" s="337"/>
      <c r="D182" s="371"/>
      <c r="E182" s="80" t="s">
        <v>159</v>
      </c>
      <c r="F182" s="231" t="s">
        <v>184</v>
      </c>
      <c r="G182" s="231" t="s">
        <v>724</v>
      </c>
      <c r="H182" s="81">
        <v>133</v>
      </c>
      <c r="I182" s="82">
        <v>288611660</v>
      </c>
      <c r="J182" s="83">
        <v>59991280</v>
      </c>
      <c r="K182" s="72">
        <f t="shared" si="31"/>
        <v>348602940</v>
      </c>
      <c r="L182" s="182">
        <f t="shared" si="30"/>
        <v>2621074.7368421052</v>
      </c>
      <c r="M182" s="189">
        <f t="shared" si="41"/>
        <v>8.2855718913531027E-3</v>
      </c>
    </row>
    <row r="183" spans="2:13" ht="29.25" customHeight="1">
      <c r="B183" s="344"/>
      <c r="C183" s="337"/>
      <c r="D183" s="371"/>
      <c r="E183" s="80" t="s">
        <v>158</v>
      </c>
      <c r="F183" s="231" t="s">
        <v>997</v>
      </c>
      <c r="G183" s="231" t="s">
        <v>938</v>
      </c>
      <c r="H183" s="81">
        <v>115</v>
      </c>
      <c r="I183" s="82">
        <v>310268570</v>
      </c>
      <c r="J183" s="83">
        <v>151090950</v>
      </c>
      <c r="K183" s="72">
        <f t="shared" si="31"/>
        <v>461359520</v>
      </c>
      <c r="L183" s="182">
        <f t="shared" si="30"/>
        <v>4011821.913043478</v>
      </c>
      <c r="M183" s="189">
        <f t="shared" si="41"/>
        <v>7.1642162970346375E-3</v>
      </c>
    </row>
    <row r="184" spans="2:13" ht="29.25" customHeight="1" thickBot="1">
      <c r="B184" s="345"/>
      <c r="C184" s="339"/>
      <c r="D184" s="372"/>
      <c r="E184" s="84" t="s">
        <v>160</v>
      </c>
      <c r="F184" s="232" t="s">
        <v>185</v>
      </c>
      <c r="G184" s="232" t="s">
        <v>583</v>
      </c>
      <c r="H184" s="85">
        <v>105</v>
      </c>
      <c r="I184" s="86">
        <v>367217510</v>
      </c>
      <c r="J184" s="87">
        <v>29191050</v>
      </c>
      <c r="K184" s="73">
        <f t="shared" si="31"/>
        <v>396408560</v>
      </c>
      <c r="L184" s="183">
        <f t="shared" si="30"/>
        <v>3775319.6190476189</v>
      </c>
      <c r="M184" s="190">
        <f t="shared" si="41"/>
        <v>6.5412409668577122E-3</v>
      </c>
    </row>
    <row r="185" spans="2:13" ht="29.25" customHeight="1">
      <c r="B185" s="343">
        <v>37</v>
      </c>
      <c r="C185" s="356" t="s">
        <v>4</v>
      </c>
      <c r="D185" s="370">
        <f>Q41</f>
        <v>48477</v>
      </c>
      <c r="E185" s="88" t="s">
        <v>156</v>
      </c>
      <c r="F185" s="230" t="s">
        <v>182</v>
      </c>
      <c r="G185" s="230" t="s">
        <v>422</v>
      </c>
      <c r="H185" s="138">
        <v>820</v>
      </c>
      <c r="I185" s="139">
        <v>2237848540</v>
      </c>
      <c r="J185" s="140">
        <v>324467230</v>
      </c>
      <c r="K185" s="71">
        <f>SUM(I185:J185)</f>
        <v>2562315770</v>
      </c>
      <c r="L185" s="181">
        <f t="shared" si="30"/>
        <v>3124775.3292682925</v>
      </c>
      <c r="M185" s="188">
        <f>IFERROR(H185/$Q$41,0)</f>
        <v>1.6915238154176206E-2</v>
      </c>
    </row>
    <row r="186" spans="2:13" ht="29.25" customHeight="1">
      <c r="B186" s="344"/>
      <c r="C186" s="337"/>
      <c r="D186" s="371"/>
      <c r="E186" s="80" t="s">
        <v>157</v>
      </c>
      <c r="F186" s="231" t="s">
        <v>183</v>
      </c>
      <c r="G186" s="231" t="s">
        <v>423</v>
      </c>
      <c r="H186" s="81">
        <v>539</v>
      </c>
      <c r="I186" s="82">
        <v>1527314040</v>
      </c>
      <c r="J186" s="83">
        <v>333615260</v>
      </c>
      <c r="K186" s="72">
        <f t="shared" si="31"/>
        <v>1860929300</v>
      </c>
      <c r="L186" s="182">
        <f t="shared" si="30"/>
        <v>3452558.9981447123</v>
      </c>
      <c r="M186" s="189">
        <f t="shared" ref="M186:M189" si="42">IFERROR(H186/$Q$41,0)</f>
        <v>1.1118674835488994E-2</v>
      </c>
    </row>
    <row r="187" spans="2:13" ht="29.25" customHeight="1">
      <c r="B187" s="344"/>
      <c r="C187" s="337"/>
      <c r="D187" s="371"/>
      <c r="E187" s="80" t="s">
        <v>159</v>
      </c>
      <c r="F187" s="231" t="s">
        <v>184</v>
      </c>
      <c r="G187" s="231" t="s">
        <v>545</v>
      </c>
      <c r="H187" s="81">
        <v>464</v>
      </c>
      <c r="I187" s="82">
        <v>1049176510</v>
      </c>
      <c r="J187" s="83">
        <v>206985370</v>
      </c>
      <c r="K187" s="72">
        <f t="shared" si="31"/>
        <v>1256161880</v>
      </c>
      <c r="L187" s="182">
        <f t="shared" si="30"/>
        <v>2707245.4310344825</v>
      </c>
      <c r="M187" s="189">
        <f t="shared" si="42"/>
        <v>9.5715493945582441E-3</v>
      </c>
    </row>
    <row r="188" spans="2:13" ht="29.25" customHeight="1">
      <c r="B188" s="344"/>
      <c r="C188" s="337"/>
      <c r="D188" s="371"/>
      <c r="E188" s="80" t="s">
        <v>158</v>
      </c>
      <c r="F188" s="231" t="s">
        <v>997</v>
      </c>
      <c r="G188" s="231" t="s">
        <v>582</v>
      </c>
      <c r="H188" s="81">
        <v>439</v>
      </c>
      <c r="I188" s="82">
        <v>1073786300</v>
      </c>
      <c r="J188" s="83">
        <v>569880480</v>
      </c>
      <c r="K188" s="72">
        <f t="shared" si="31"/>
        <v>1643666780</v>
      </c>
      <c r="L188" s="182">
        <f t="shared" si="30"/>
        <v>3744115.6719817766</v>
      </c>
      <c r="M188" s="189">
        <f t="shared" si="42"/>
        <v>9.055840914247994E-3</v>
      </c>
    </row>
    <row r="189" spans="2:13" ht="29.25" customHeight="1" thickBot="1">
      <c r="B189" s="345"/>
      <c r="C189" s="339"/>
      <c r="D189" s="372"/>
      <c r="E189" s="84" t="s">
        <v>160</v>
      </c>
      <c r="F189" s="232" t="s">
        <v>185</v>
      </c>
      <c r="G189" s="232" t="s">
        <v>579</v>
      </c>
      <c r="H189" s="85">
        <v>350</v>
      </c>
      <c r="I189" s="86">
        <v>1140901530</v>
      </c>
      <c r="J189" s="87">
        <v>106936190</v>
      </c>
      <c r="K189" s="73">
        <f t="shared" si="31"/>
        <v>1247837720</v>
      </c>
      <c r="L189" s="183">
        <f t="shared" si="30"/>
        <v>3565250.6285714284</v>
      </c>
      <c r="M189" s="189">
        <f t="shared" si="42"/>
        <v>7.2199187243435032E-3</v>
      </c>
    </row>
    <row r="190" spans="2:13" ht="29.25" customHeight="1">
      <c r="B190" s="343">
        <v>38</v>
      </c>
      <c r="C190" s="356" t="s">
        <v>46</v>
      </c>
      <c r="D190" s="370">
        <f>Q42</f>
        <v>10298</v>
      </c>
      <c r="E190" s="88" t="s">
        <v>156</v>
      </c>
      <c r="F190" s="230" t="s">
        <v>182</v>
      </c>
      <c r="G190" s="230" t="s">
        <v>542</v>
      </c>
      <c r="H190" s="138">
        <v>221</v>
      </c>
      <c r="I190" s="139">
        <v>567882480</v>
      </c>
      <c r="J190" s="140">
        <v>81940890</v>
      </c>
      <c r="K190" s="71">
        <f>SUM(I190:J190)</f>
        <v>649823370</v>
      </c>
      <c r="L190" s="181">
        <f t="shared" si="30"/>
        <v>2940377.2398190047</v>
      </c>
      <c r="M190" s="188">
        <f>IFERROR(H190/$Q$42,0)</f>
        <v>2.1460477762672365E-2</v>
      </c>
    </row>
    <row r="191" spans="2:13" ht="29.25" customHeight="1">
      <c r="B191" s="344"/>
      <c r="C191" s="337"/>
      <c r="D191" s="371"/>
      <c r="E191" s="80" t="s">
        <v>157</v>
      </c>
      <c r="F191" s="231" t="s">
        <v>183</v>
      </c>
      <c r="G191" s="231" t="s">
        <v>924</v>
      </c>
      <c r="H191" s="81">
        <v>120</v>
      </c>
      <c r="I191" s="82">
        <v>422948470</v>
      </c>
      <c r="J191" s="83">
        <v>67982840</v>
      </c>
      <c r="K191" s="72">
        <f t="shared" si="31"/>
        <v>490931310</v>
      </c>
      <c r="L191" s="182">
        <f t="shared" si="30"/>
        <v>4091094.25</v>
      </c>
      <c r="M191" s="189">
        <f t="shared" ref="M191:M194" si="43">IFERROR(H191/$Q$42,0)</f>
        <v>1.1652748106428433E-2</v>
      </c>
    </row>
    <row r="192" spans="2:13" ht="29.25" customHeight="1">
      <c r="B192" s="344"/>
      <c r="C192" s="337"/>
      <c r="D192" s="371"/>
      <c r="E192" s="80" t="s">
        <v>158</v>
      </c>
      <c r="F192" s="231" t="s">
        <v>997</v>
      </c>
      <c r="G192" s="231" t="s">
        <v>939</v>
      </c>
      <c r="H192" s="81">
        <v>84</v>
      </c>
      <c r="I192" s="82">
        <v>171079100</v>
      </c>
      <c r="J192" s="83">
        <v>108830870</v>
      </c>
      <c r="K192" s="72">
        <f t="shared" si="31"/>
        <v>279909970</v>
      </c>
      <c r="L192" s="182">
        <f t="shared" si="30"/>
        <v>3332261.5476190476</v>
      </c>
      <c r="M192" s="189">
        <f t="shared" si="43"/>
        <v>8.1569236744999021E-3</v>
      </c>
    </row>
    <row r="193" spans="2:13" ht="29.25" customHeight="1">
      <c r="B193" s="344"/>
      <c r="C193" s="337"/>
      <c r="D193" s="371"/>
      <c r="E193" s="80" t="s">
        <v>159</v>
      </c>
      <c r="F193" s="231" t="s">
        <v>184</v>
      </c>
      <c r="G193" s="231" t="s">
        <v>584</v>
      </c>
      <c r="H193" s="81">
        <v>77</v>
      </c>
      <c r="I193" s="82">
        <v>172130620</v>
      </c>
      <c r="J193" s="83">
        <v>48410270</v>
      </c>
      <c r="K193" s="72">
        <f t="shared" si="31"/>
        <v>220540890</v>
      </c>
      <c r="L193" s="182">
        <f t="shared" si="30"/>
        <v>2864167.4025974027</v>
      </c>
      <c r="M193" s="189">
        <f t="shared" si="43"/>
        <v>7.4771800349582446E-3</v>
      </c>
    </row>
    <row r="194" spans="2:13" ht="29.25" customHeight="1" thickBot="1">
      <c r="B194" s="345"/>
      <c r="C194" s="339"/>
      <c r="D194" s="372"/>
      <c r="E194" s="84" t="s">
        <v>160</v>
      </c>
      <c r="F194" s="232" t="s">
        <v>185</v>
      </c>
      <c r="G194" s="232" t="s">
        <v>579</v>
      </c>
      <c r="H194" s="85">
        <v>75</v>
      </c>
      <c r="I194" s="86">
        <v>259911170</v>
      </c>
      <c r="J194" s="87">
        <v>19114640</v>
      </c>
      <c r="K194" s="73">
        <f t="shared" si="31"/>
        <v>279025810</v>
      </c>
      <c r="L194" s="183">
        <f t="shared" si="30"/>
        <v>3720344.1333333333</v>
      </c>
      <c r="M194" s="189">
        <f t="shared" si="43"/>
        <v>7.2829675665177706E-3</v>
      </c>
    </row>
    <row r="195" spans="2:13" ht="29.25" customHeight="1">
      <c r="B195" s="343">
        <v>39</v>
      </c>
      <c r="C195" s="356" t="s">
        <v>9</v>
      </c>
      <c r="D195" s="370">
        <f>Q43</f>
        <v>57396</v>
      </c>
      <c r="E195" s="88" t="s">
        <v>156</v>
      </c>
      <c r="F195" s="230" t="s">
        <v>182</v>
      </c>
      <c r="G195" s="230" t="s">
        <v>422</v>
      </c>
      <c r="H195" s="138">
        <v>1011</v>
      </c>
      <c r="I195" s="139">
        <v>2746395800</v>
      </c>
      <c r="J195" s="140">
        <v>398153960</v>
      </c>
      <c r="K195" s="71">
        <f>SUM(I195:J195)</f>
        <v>3144549760</v>
      </c>
      <c r="L195" s="181">
        <f t="shared" si="30"/>
        <v>3110336.0633036597</v>
      </c>
      <c r="M195" s="188">
        <f>IFERROR(H195/$Q$43,0)</f>
        <v>1.7614467907171232E-2</v>
      </c>
    </row>
    <row r="196" spans="2:13" ht="29.25" customHeight="1">
      <c r="B196" s="344"/>
      <c r="C196" s="337"/>
      <c r="D196" s="371"/>
      <c r="E196" s="80" t="s">
        <v>157</v>
      </c>
      <c r="F196" s="231" t="s">
        <v>183</v>
      </c>
      <c r="G196" s="231" t="s">
        <v>427</v>
      </c>
      <c r="H196" s="81">
        <v>657</v>
      </c>
      <c r="I196" s="82">
        <v>1634720590</v>
      </c>
      <c r="J196" s="83">
        <v>401946300</v>
      </c>
      <c r="K196" s="72">
        <f t="shared" si="31"/>
        <v>2036666890</v>
      </c>
      <c r="L196" s="182">
        <f t="shared" si="30"/>
        <v>3099949.604261796</v>
      </c>
      <c r="M196" s="189">
        <f t="shared" ref="M196:M199" si="44">IFERROR(H196/$Q$43,0)</f>
        <v>1.1446790717123144E-2</v>
      </c>
    </row>
    <row r="197" spans="2:13" ht="29.25" customHeight="1">
      <c r="B197" s="344"/>
      <c r="C197" s="337"/>
      <c r="D197" s="371"/>
      <c r="E197" s="80" t="s">
        <v>159</v>
      </c>
      <c r="F197" s="231" t="s">
        <v>184</v>
      </c>
      <c r="G197" s="231" t="s">
        <v>724</v>
      </c>
      <c r="H197" s="81">
        <v>526</v>
      </c>
      <c r="I197" s="82">
        <v>1205086560</v>
      </c>
      <c r="J197" s="83">
        <v>241378920</v>
      </c>
      <c r="K197" s="72">
        <f t="shared" si="31"/>
        <v>1446465480</v>
      </c>
      <c r="L197" s="182">
        <f t="shared" ref="L197:L260" si="45">IFERROR(K197/H197,"-")</f>
        <v>2749934.372623574</v>
      </c>
      <c r="M197" s="189">
        <f t="shared" si="44"/>
        <v>9.1644017004669318E-3</v>
      </c>
    </row>
    <row r="198" spans="2:13" ht="29.25" customHeight="1">
      <c r="B198" s="344"/>
      <c r="C198" s="337"/>
      <c r="D198" s="371"/>
      <c r="E198" s="80" t="s">
        <v>158</v>
      </c>
      <c r="F198" s="231" t="s">
        <v>997</v>
      </c>
      <c r="G198" s="231" t="s">
        <v>572</v>
      </c>
      <c r="H198" s="81">
        <v>523</v>
      </c>
      <c r="I198" s="82">
        <v>1097208670</v>
      </c>
      <c r="J198" s="83">
        <v>693190700</v>
      </c>
      <c r="K198" s="72">
        <f t="shared" si="31"/>
        <v>1790399370</v>
      </c>
      <c r="L198" s="182">
        <f t="shared" si="45"/>
        <v>3423325.7552581262</v>
      </c>
      <c r="M198" s="189">
        <f t="shared" si="44"/>
        <v>9.1121332497038129E-3</v>
      </c>
    </row>
    <row r="199" spans="2:13" ht="29.25" customHeight="1" thickBot="1">
      <c r="B199" s="345"/>
      <c r="C199" s="339"/>
      <c r="D199" s="372"/>
      <c r="E199" s="84" t="s">
        <v>160</v>
      </c>
      <c r="F199" s="232" t="s">
        <v>185</v>
      </c>
      <c r="G199" s="232" t="s">
        <v>597</v>
      </c>
      <c r="H199" s="85">
        <v>480</v>
      </c>
      <c r="I199" s="86">
        <v>1659317380</v>
      </c>
      <c r="J199" s="87">
        <v>128380830</v>
      </c>
      <c r="K199" s="73">
        <f t="shared" si="31"/>
        <v>1787698210</v>
      </c>
      <c r="L199" s="183">
        <f t="shared" si="45"/>
        <v>3724371.2708333335</v>
      </c>
      <c r="M199" s="189">
        <f t="shared" si="44"/>
        <v>8.3629521220991015E-3</v>
      </c>
    </row>
    <row r="200" spans="2:13" ht="29.25" customHeight="1">
      <c r="B200" s="343">
        <v>40</v>
      </c>
      <c r="C200" s="356" t="s">
        <v>47</v>
      </c>
      <c r="D200" s="370">
        <f>Q44</f>
        <v>12654</v>
      </c>
      <c r="E200" s="88" t="s">
        <v>156</v>
      </c>
      <c r="F200" s="230" t="s">
        <v>182</v>
      </c>
      <c r="G200" s="230" t="s">
        <v>422</v>
      </c>
      <c r="H200" s="138">
        <v>264</v>
      </c>
      <c r="I200" s="139">
        <v>720600430</v>
      </c>
      <c r="J200" s="140">
        <v>92783700</v>
      </c>
      <c r="K200" s="71">
        <f>SUM(I200:J200)</f>
        <v>813384130</v>
      </c>
      <c r="L200" s="181">
        <f t="shared" si="45"/>
        <v>3081000.4924242422</v>
      </c>
      <c r="M200" s="188">
        <f>IFERROR(H200/$Q$44,0)</f>
        <v>2.0862968231389285E-2</v>
      </c>
    </row>
    <row r="201" spans="2:13" ht="29.25" customHeight="1">
      <c r="B201" s="344"/>
      <c r="C201" s="337"/>
      <c r="D201" s="371"/>
      <c r="E201" s="80" t="s">
        <v>186</v>
      </c>
      <c r="F201" s="231" t="s">
        <v>187</v>
      </c>
      <c r="G201" s="231" t="s">
        <v>940</v>
      </c>
      <c r="H201" s="81">
        <v>138</v>
      </c>
      <c r="I201" s="82">
        <v>460186830</v>
      </c>
      <c r="J201" s="83">
        <v>38137160</v>
      </c>
      <c r="K201" s="72">
        <f t="shared" ref="K201:K264" si="46">SUM(I201:J201)</f>
        <v>498323990</v>
      </c>
      <c r="L201" s="182">
        <f t="shared" si="45"/>
        <v>3611043.4057971016</v>
      </c>
      <c r="M201" s="189">
        <f t="shared" ref="M201:M204" si="47">IFERROR(H201/$Q$44,0)</f>
        <v>1.0905642484589853E-2</v>
      </c>
    </row>
    <row r="202" spans="2:13" ht="29.25" customHeight="1">
      <c r="B202" s="344"/>
      <c r="C202" s="337"/>
      <c r="D202" s="371"/>
      <c r="E202" s="80" t="s">
        <v>157</v>
      </c>
      <c r="F202" s="231" t="s">
        <v>183</v>
      </c>
      <c r="G202" s="231" t="s">
        <v>600</v>
      </c>
      <c r="H202" s="81">
        <v>123</v>
      </c>
      <c r="I202" s="82">
        <v>376129150</v>
      </c>
      <c r="J202" s="83">
        <v>73893660</v>
      </c>
      <c r="K202" s="72">
        <f t="shared" si="46"/>
        <v>450022810</v>
      </c>
      <c r="L202" s="182">
        <f t="shared" si="45"/>
        <v>3658722.0325203254</v>
      </c>
      <c r="M202" s="189">
        <f t="shared" si="47"/>
        <v>9.7202465623518249E-3</v>
      </c>
    </row>
    <row r="203" spans="2:13" ht="29.25" customHeight="1">
      <c r="B203" s="344"/>
      <c r="C203" s="337"/>
      <c r="D203" s="371"/>
      <c r="E203" s="80" t="s">
        <v>160</v>
      </c>
      <c r="F203" s="231" t="s">
        <v>185</v>
      </c>
      <c r="G203" s="231" t="s">
        <v>551</v>
      </c>
      <c r="H203" s="81">
        <v>96</v>
      </c>
      <c r="I203" s="82">
        <v>356380640</v>
      </c>
      <c r="J203" s="83">
        <v>19142360</v>
      </c>
      <c r="K203" s="72">
        <f t="shared" si="46"/>
        <v>375523000</v>
      </c>
      <c r="L203" s="182">
        <f t="shared" si="45"/>
        <v>3911697.9166666665</v>
      </c>
      <c r="M203" s="189">
        <f t="shared" si="47"/>
        <v>7.5865339023233761E-3</v>
      </c>
    </row>
    <row r="204" spans="2:13" ht="29.25" customHeight="1" thickBot="1">
      <c r="B204" s="345"/>
      <c r="C204" s="339"/>
      <c r="D204" s="372"/>
      <c r="E204" s="84" t="s">
        <v>158</v>
      </c>
      <c r="F204" s="232" t="s">
        <v>997</v>
      </c>
      <c r="G204" s="232" t="s">
        <v>428</v>
      </c>
      <c r="H204" s="85">
        <v>85</v>
      </c>
      <c r="I204" s="86">
        <v>192468540</v>
      </c>
      <c r="J204" s="87">
        <v>128022930</v>
      </c>
      <c r="K204" s="73">
        <f t="shared" si="46"/>
        <v>320491470</v>
      </c>
      <c r="L204" s="183">
        <f t="shared" si="45"/>
        <v>3770487.8823529412</v>
      </c>
      <c r="M204" s="189">
        <f t="shared" si="47"/>
        <v>6.7172435593488228E-3</v>
      </c>
    </row>
    <row r="205" spans="2:13" ht="29.25" customHeight="1">
      <c r="B205" s="343">
        <v>41</v>
      </c>
      <c r="C205" s="356" t="s">
        <v>14</v>
      </c>
      <c r="D205" s="370">
        <f>Q45</f>
        <v>23319</v>
      </c>
      <c r="E205" s="88" t="s">
        <v>156</v>
      </c>
      <c r="F205" s="230" t="s">
        <v>182</v>
      </c>
      <c r="G205" s="230" t="s">
        <v>422</v>
      </c>
      <c r="H205" s="138">
        <v>381</v>
      </c>
      <c r="I205" s="139">
        <v>956876640</v>
      </c>
      <c r="J205" s="140">
        <v>152800170</v>
      </c>
      <c r="K205" s="71">
        <f>SUM(I205:J205)</f>
        <v>1109676810</v>
      </c>
      <c r="L205" s="181">
        <f t="shared" si="45"/>
        <v>2912537.5590551179</v>
      </c>
      <c r="M205" s="188">
        <f>IFERROR(H205/$Q$45,0)</f>
        <v>1.6338608002058407E-2</v>
      </c>
    </row>
    <row r="206" spans="2:13" ht="29.25" customHeight="1">
      <c r="B206" s="344"/>
      <c r="C206" s="337"/>
      <c r="D206" s="371"/>
      <c r="E206" s="80" t="s">
        <v>157</v>
      </c>
      <c r="F206" s="231" t="s">
        <v>183</v>
      </c>
      <c r="G206" s="231" t="s">
        <v>550</v>
      </c>
      <c r="H206" s="81">
        <v>267</v>
      </c>
      <c r="I206" s="82">
        <v>703883510</v>
      </c>
      <c r="J206" s="83">
        <v>172743590</v>
      </c>
      <c r="K206" s="72">
        <f t="shared" si="46"/>
        <v>876627100</v>
      </c>
      <c r="L206" s="182">
        <f t="shared" si="45"/>
        <v>3283247.5655430714</v>
      </c>
      <c r="M206" s="189">
        <f t="shared" ref="M206:M209" si="48">IFERROR(H206/$Q$45,0)</f>
        <v>1.1449890647111797E-2</v>
      </c>
    </row>
    <row r="207" spans="2:13" ht="29.25" customHeight="1">
      <c r="B207" s="344"/>
      <c r="C207" s="337"/>
      <c r="D207" s="371"/>
      <c r="E207" s="80" t="s">
        <v>159</v>
      </c>
      <c r="F207" s="231" t="s">
        <v>184</v>
      </c>
      <c r="G207" s="231" t="s">
        <v>941</v>
      </c>
      <c r="H207" s="81">
        <v>219</v>
      </c>
      <c r="I207" s="82">
        <v>510983210</v>
      </c>
      <c r="J207" s="83">
        <v>91765300</v>
      </c>
      <c r="K207" s="72">
        <f t="shared" si="46"/>
        <v>602748510</v>
      </c>
      <c r="L207" s="182">
        <f t="shared" si="45"/>
        <v>2752276.3013698631</v>
      </c>
      <c r="M207" s="189">
        <f t="shared" si="48"/>
        <v>9.3914833397658569E-3</v>
      </c>
    </row>
    <row r="208" spans="2:13" ht="29.25" customHeight="1">
      <c r="B208" s="344"/>
      <c r="C208" s="337"/>
      <c r="D208" s="371"/>
      <c r="E208" s="80" t="s">
        <v>158</v>
      </c>
      <c r="F208" s="231" t="s">
        <v>997</v>
      </c>
      <c r="G208" s="231" t="s">
        <v>942</v>
      </c>
      <c r="H208" s="81">
        <v>205</v>
      </c>
      <c r="I208" s="82">
        <v>456120210</v>
      </c>
      <c r="J208" s="83">
        <v>288840110</v>
      </c>
      <c r="K208" s="72">
        <f t="shared" si="46"/>
        <v>744960320</v>
      </c>
      <c r="L208" s="182">
        <f t="shared" si="45"/>
        <v>3633952.7804878047</v>
      </c>
      <c r="M208" s="189">
        <f t="shared" si="48"/>
        <v>8.7911145417899558E-3</v>
      </c>
    </row>
    <row r="209" spans="2:13" ht="29.25" customHeight="1" thickBot="1">
      <c r="B209" s="345"/>
      <c r="C209" s="339"/>
      <c r="D209" s="372"/>
      <c r="E209" s="84" t="s">
        <v>160</v>
      </c>
      <c r="F209" s="232" t="s">
        <v>185</v>
      </c>
      <c r="G209" s="232" t="s">
        <v>943</v>
      </c>
      <c r="H209" s="85">
        <v>174</v>
      </c>
      <c r="I209" s="86">
        <v>599497820</v>
      </c>
      <c r="J209" s="87">
        <v>51364090</v>
      </c>
      <c r="K209" s="73">
        <f t="shared" si="46"/>
        <v>650861910</v>
      </c>
      <c r="L209" s="183">
        <f t="shared" si="45"/>
        <v>3740585.6896551726</v>
      </c>
      <c r="M209" s="189">
        <f t="shared" si="48"/>
        <v>7.461726489129036E-3</v>
      </c>
    </row>
    <row r="210" spans="2:13" ht="29.25" customHeight="1">
      <c r="B210" s="343">
        <v>42</v>
      </c>
      <c r="C210" s="356" t="s">
        <v>15</v>
      </c>
      <c r="D210" s="370">
        <f>Q46</f>
        <v>59276</v>
      </c>
      <c r="E210" s="88" t="s">
        <v>156</v>
      </c>
      <c r="F210" s="230" t="s">
        <v>182</v>
      </c>
      <c r="G210" s="230" t="s">
        <v>422</v>
      </c>
      <c r="H210" s="138">
        <v>962</v>
      </c>
      <c r="I210" s="139">
        <v>2288623460</v>
      </c>
      <c r="J210" s="140">
        <v>372435270</v>
      </c>
      <c r="K210" s="71">
        <f>SUM(I210:J210)</f>
        <v>2661058730</v>
      </c>
      <c r="L210" s="181">
        <f t="shared" si="45"/>
        <v>2766173.3160083159</v>
      </c>
      <c r="M210" s="188">
        <f>IFERROR(H210/$Q$46,0)</f>
        <v>1.6229165260813819E-2</v>
      </c>
    </row>
    <row r="211" spans="2:13" ht="29.25" customHeight="1">
      <c r="B211" s="344"/>
      <c r="C211" s="337"/>
      <c r="D211" s="371"/>
      <c r="E211" s="80" t="s">
        <v>157</v>
      </c>
      <c r="F211" s="231" t="s">
        <v>183</v>
      </c>
      <c r="G211" s="231" t="s">
        <v>944</v>
      </c>
      <c r="H211" s="81">
        <v>622</v>
      </c>
      <c r="I211" s="82">
        <v>1471153350</v>
      </c>
      <c r="J211" s="83">
        <v>365566370</v>
      </c>
      <c r="K211" s="72">
        <f t="shared" si="46"/>
        <v>1836719720</v>
      </c>
      <c r="L211" s="182">
        <f t="shared" si="45"/>
        <v>2952925.5948553053</v>
      </c>
      <c r="M211" s="189">
        <f t="shared" ref="M211:M214" si="49">IFERROR(H211/$Q$46,0)</f>
        <v>1.0493285646804778E-2</v>
      </c>
    </row>
    <row r="212" spans="2:13" ht="29.25" customHeight="1">
      <c r="B212" s="344"/>
      <c r="C212" s="337"/>
      <c r="D212" s="371"/>
      <c r="E212" s="80" t="s">
        <v>158</v>
      </c>
      <c r="F212" s="231" t="s">
        <v>997</v>
      </c>
      <c r="G212" s="231" t="s">
        <v>578</v>
      </c>
      <c r="H212" s="81">
        <v>524</v>
      </c>
      <c r="I212" s="82">
        <v>1144978610</v>
      </c>
      <c r="J212" s="83">
        <v>654767620</v>
      </c>
      <c r="K212" s="72">
        <f t="shared" si="46"/>
        <v>1799746230</v>
      </c>
      <c r="L212" s="182">
        <f t="shared" si="45"/>
        <v>3434630.2099236641</v>
      </c>
      <c r="M212" s="189">
        <f t="shared" si="49"/>
        <v>8.8400026992374661E-3</v>
      </c>
    </row>
    <row r="213" spans="2:13" ht="29.25" customHeight="1">
      <c r="B213" s="344"/>
      <c r="C213" s="337"/>
      <c r="D213" s="371"/>
      <c r="E213" s="80" t="s">
        <v>160</v>
      </c>
      <c r="F213" s="231" t="s">
        <v>185</v>
      </c>
      <c r="G213" s="231" t="s">
        <v>540</v>
      </c>
      <c r="H213" s="81">
        <v>453</v>
      </c>
      <c r="I213" s="82">
        <v>1498616560</v>
      </c>
      <c r="J213" s="83">
        <v>134010500</v>
      </c>
      <c r="K213" s="72">
        <f t="shared" si="46"/>
        <v>1632627060</v>
      </c>
      <c r="L213" s="182">
        <f t="shared" si="45"/>
        <v>3604033.2450331124</v>
      </c>
      <c r="M213" s="189">
        <f t="shared" si="49"/>
        <v>7.6422160739591065E-3</v>
      </c>
    </row>
    <row r="214" spans="2:13" ht="29.25" customHeight="1" thickBot="1">
      <c r="B214" s="345"/>
      <c r="C214" s="339"/>
      <c r="D214" s="372"/>
      <c r="E214" s="84" t="s">
        <v>159</v>
      </c>
      <c r="F214" s="232" t="s">
        <v>184</v>
      </c>
      <c r="G214" s="232" t="s">
        <v>889</v>
      </c>
      <c r="H214" s="85">
        <v>443</v>
      </c>
      <c r="I214" s="86">
        <v>929194460</v>
      </c>
      <c r="J214" s="87">
        <v>184807540</v>
      </c>
      <c r="K214" s="73">
        <f t="shared" si="46"/>
        <v>1114002000</v>
      </c>
      <c r="L214" s="183">
        <f t="shared" si="45"/>
        <v>2514677.2009029347</v>
      </c>
      <c r="M214" s="190">
        <f t="shared" si="49"/>
        <v>7.4735137323706053E-3</v>
      </c>
    </row>
    <row r="215" spans="2:13" ht="29.25" customHeight="1">
      <c r="B215" s="343">
        <v>43</v>
      </c>
      <c r="C215" s="356" t="s">
        <v>10</v>
      </c>
      <c r="D215" s="370">
        <f>Q47</f>
        <v>36315</v>
      </c>
      <c r="E215" s="88" t="s">
        <v>156</v>
      </c>
      <c r="F215" s="230" t="s">
        <v>182</v>
      </c>
      <c r="G215" s="230" t="s">
        <v>422</v>
      </c>
      <c r="H215" s="138">
        <v>657</v>
      </c>
      <c r="I215" s="139">
        <v>1760595790</v>
      </c>
      <c r="J215" s="140">
        <v>251202620</v>
      </c>
      <c r="K215" s="71">
        <f>SUM(I215:J215)</f>
        <v>2011798410</v>
      </c>
      <c r="L215" s="181">
        <f t="shared" si="45"/>
        <v>3062098.0365296802</v>
      </c>
      <c r="M215" s="188">
        <f>IFERROR(H215/$Q$47,0)</f>
        <v>1.809169764560099E-2</v>
      </c>
    </row>
    <row r="216" spans="2:13" ht="29.25" customHeight="1">
      <c r="B216" s="344"/>
      <c r="C216" s="337"/>
      <c r="D216" s="371"/>
      <c r="E216" s="80" t="s">
        <v>157</v>
      </c>
      <c r="F216" s="231" t="s">
        <v>183</v>
      </c>
      <c r="G216" s="231" t="s">
        <v>945</v>
      </c>
      <c r="H216" s="81">
        <v>411</v>
      </c>
      <c r="I216" s="82">
        <v>1124614130</v>
      </c>
      <c r="J216" s="83">
        <v>251819920</v>
      </c>
      <c r="K216" s="72">
        <f t="shared" si="46"/>
        <v>1376434050</v>
      </c>
      <c r="L216" s="182">
        <f t="shared" si="45"/>
        <v>3348987.9562043794</v>
      </c>
      <c r="M216" s="189">
        <f t="shared" ref="M216:M219" si="50">IFERROR(H216/$Q$47,0)</f>
        <v>1.1317637339942172E-2</v>
      </c>
    </row>
    <row r="217" spans="2:13" ht="29.25" customHeight="1">
      <c r="B217" s="344"/>
      <c r="C217" s="337"/>
      <c r="D217" s="371"/>
      <c r="E217" s="80" t="s">
        <v>158</v>
      </c>
      <c r="F217" s="231" t="s">
        <v>997</v>
      </c>
      <c r="G217" s="231" t="s">
        <v>914</v>
      </c>
      <c r="H217" s="81">
        <v>324</v>
      </c>
      <c r="I217" s="82">
        <v>786279070</v>
      </c>
      <c r="J217" s="83">
        <v>379220250</v>
      </c>
      <c r="K217" s="72">
        <f t="shared" si="46"/>
        <v>1165499320</v>
      </c>
      <c r="L217" s="182">
        <f t="shared" si="45"/>
        <v>3597220.1234567901</v>
      </c>
      <c r="M217" s="189">
        <f t="shared" si="50"/>
        <v>8.921933085501859E-3</v>
      </c>
    </row>
    <row r="218" spans="2:13" ht="29.25" customHeight="1">
      <c r="B218" s="344"/>
      <c r="C218" s="337"/>
      <c r="D218" s="371"/>
      <c r="E218" s="80" t="s">
        <v>159</v>
      </c>
      <c r="F218" s="231" t="s">
        <v>184</v>
      </c>
      <c r="G218" s="231" t="s">
        <v>598</v>
      </c>
      <c r="H218" s="81">
        <v>297</v>
      </c>
      <c r="I218" s="82">
        <v>746312040</v>
      </c>
      <c r="J218" s="83">
        <v>133022640</v>
      </c>
      <c r="K218" s="72">
        <f t="shared" si="46"/>
        <v>879334680</v>
      </c>
      <c r="L218" s="182">
        <f t="shared" si="45"/>
        <v>2960722.8282828284</v>
      </c>
      <c r="M218" s="189">
        <f t="shared" si="50"/>
        <v>8.1784386617100371E-3</v>
      </c>
    </row>
    <row r="219" spans="2:13" ht="29.25" customHeight="1" thickBot="1">
      <c r="B219" s="345"/>
      <c r="C219" s="339"/>
      <c r="D219" s="372"/>
      <c r="E219" s="84" t="s">
        <v>318</v>
      </c>
      <c r="F219" s="232" t="s">
        <v>319</v>
      </c>
      <c r="G219" s="232" t="s">
        <v>946</v>
      </c>
      <c r="H219" s="85">
        <v>262</v>
      </c>
      <c r="I219" s="86">
        <v>491611110</v>
      </c>
      <c r="J219" s="87">
        <v>86191860</v>
      </c>
      <c r="K219" s="73">
        <f t="shared" si="46"/>
        <v>577802970</v>
      </c>
      <c r="L219" s="183">
        <f t="shared" si="45"/>
        <v>2205354.8473282442</v>
      </c>
      <c r="M219" s="189">
        <f t="shared" si="50"/>
        <v>7.2146495938317503E-3</v>
      </c>
    </row>
    <row r="220" spans="2:13" ht="29.25" customHeight="1">
      <c r="B220" s="343">
        <v>44</v>
      </c>
      <c r="C220" s="356" t="s">
        <v>22</v>
      </c>
      <c r="D220" s="370">
        <f>Q48</f>
        <v>41260</v>
      </c>
      <c r="E220" s="88" t="s">
        <v>156</v>
      </c>
      <c r="F220" s="230" t="s">
        <v>182</v>
      </c>
      <c r="G220" s="230" t="s">
        <v>537</v>
      </c>
      <c r="H220" s="138">
        <v>617</v>
      </c>
      <c r="I220" s="139">
        <v>1479677520</v>
      </c>
      <c r="J220" s="140">
        <v>241426030</v>
      </c>
      <c r="K220" s="71">
        <f>SUM(I220:J220)</f>
        <v>1721103550</v>
      </c>
      <c r="L220" s="181">
        <f t="shared" si="45"/>
        <v>2789470.9076175042</v>
      </c>
      <c r="M220" s="188">
        <f>IFERROR(H220/$Q$48,0)</f>
        <v>1.495395055744062E-2</v>
      </c>
    </row>
    <row r="221" spans="2:13" ht="29.25" customHeight="1">
      <c r="B221" s="344"/>
      <c r="C221" s="337"/>
      <c r="D221" s="371"/>
      <c r="E221" s="80" t="s">
        <v>157</v>
      </c>
      <c r="F221" s="231" t="s">
        <v>183</v>
      </c>
      <c r="G221" s="231" t="s">
        <v>924</v>
      </c>
      <c r="H221" s="81">
        <v>426</v>
      </c>
      <c r="I221" s="82">
        <v>1006525090</v>
      </c>
      <c r="J221" s="83">
        <v>245884950</v>
      </c>
      <c r="K221" s="72">
        <f t="shared" si="46"/>
        <v>1252410040</v>
      </c>
      <c r="L221" s="182">
        <f t="shared" si="45"/>
        <v>2939929.6713615023</v>
      </c>
      <c r="M221" s="189">
        <f t="shared" ref="M221:M224" si="51">IFERROR(H221/$Q$48,0)</f>
        <v>1.0324769752787203E-2</v>
      </c>
    </row>
    <row r="222" spans="2:13" ht="29.25" customHeight="1">
      <c r="B222" s="344"/>
      <c r="C222" s="337"/>
      <c r="D222" s="371"/>
      <c r="E222" s="80" t="s">
        <v>159</v>
      </c>
      <c r="F222" s="231" t="s">
        <v>184</v>
      </c>
      <c r="G222" s="231" t="s">
        <v>947</v>
      </c>
      <c r="H222" s="81">
        <v>366</v>
      </c>
      <c r="I222" s="82">
        <v>778571900</v>
      </c>
      <c r="J222" s="83">
        <v>155008160</v>
      </c>
      <c r="K222" s="72">
        <f t="shared" si="46"/>
        <v>933580060</v>
      </c>
      <c r="L222" s="182">
        <f t="shared" si="45"/>
        <v>2550765.1912568305</v>
      </c>
      <c r="M222" s="189">
        <f t="shared" si="51"/>
        <v>8.8705768298594275E-3</v>
      </c>
    </row>
    <row r="223" spans="2:13" ht="29.25" customHeight="1">
      <c r="B223" s="344"/>
      <c r="C223" s="337"/>
      <c r="D223" s="371"/>
      <c r="E223" s="80" t="s">
        <v>158</v>
      </c>
      <c r="F223" s="231" t="s">
        <v>997</v>
      </c>
      <c r="G223" s="231" t="s">
        <v>578</v>
      </c>
      <c r="H223" s="81">
        <v>359</v>
      </c>
      <c r="I223" s="82">
        <v>672131500</v>
      </c>
      <c r="J223" s="83">
        <v>499866900</v>
      </c>
      <c r="K223" s="72">
        <f t="shared" si="46"/>
        <v>1171998400</v>
      </c>
      <c r="L223" s="182">
        <f t="shared" si="45"/>
        <v>3264619.4986072425</v>
      </c>
      <c r="M223" s="189">
        <f t="shared" si="51"/>
        <v>8.7009209888511876E-3</v>
      </c>
    </row>
    <row r="224" spans="2:13" ht="29.25" customHeight="1" thickBot="1">
      <c r="B224" s="345"/>
      <c r="C224" s="339"/>
      <c r="D224" s="372"/>
      <c r="E224" s="84" t="s">
        <v>321</v>
      </c>
      <c r="F224" s="232" t="s">
        <v>322</v>
      </c>
      <c r="G224" s="232" t="s">
        <v>948</v>
      </c>
      <c r="H224" s="85">
        <v>253</v>
      </c>
      <c r="I224" s="86">
        <v>538035380</v>
      </c>
      <c r="J224" s="87">
        <v>143518150</v>
      </c>
      <c r="K224" s="73">
        <f t="shared" si="46"/>
        <v>681553530</v>
      </c>
      <c r="L224" s="183">
        <f t="shared" si="45"/>
        <v>2693887.4703557314</v>
      </c>
      <c r="M224" s="189">
        <f t="shared" si="51"/>
        <v>6.1318468250121183E-3</v>
      </c>
    </row>
    <row r="225" spans="2:13" ht="29.25" customHeight="1">
      <c r="B225" s="343">
        <v>45</v>
      </c>
      <c r="C225" s="356" t="s">
        <v>48</v>
      </c>
      <c r="D225" s="370">
        <f>Q49</f>
        <v>14459</v>
      </c>
      <c r="E225" s="88" t="s">
        <v>156</v>
      </c>
      <c r="F225" s="230" t="s">
        <v>182</v>
      </c>
      <c r="G225" s="230" t="s">
        <v>616</v>
      </c>
      <c r="H225" s="138">
        <v>273</v>
      </c>
      <c r="I225" s="139">
        <v>697827120</v>
      </c>
      <c r="J225" s="140">
        <v>103128430</v>
      </c>
      <c r="K225" s="71">
        <f>SUM(I225:J225)</f>
        <v>800955550</v>
      </c>
      <c r="L225" s="181">
        <f t="shared" si="45"/>
        <v>2933903.1135531138</v>
      </c>
      <c r="M225" s="188">
        <f>IFERROR(H225/$Q$49,0)</f>
        <v>1.888097378795214E-2</v>
      </c>
    </row>
    <row r="226" spans="2:13" ht="29.25" customHeight="1">
      <c r="B226" s="344"/>
      <c r="C226" s="337"/>
      <c r="D226" s="371"/>
      <c r="E226" s="80" t="s">
        <v>157</v>
      </c>
      <c r="F226" s="231" t="s">
        <v>183</v>
      </c>
      <c r="G226" s="231" t="s">
        <v>432</v>
      </c>
      <c r="H226" s="81">
        <v>132</v>
      </c>
      <c r="I226" s="82">
        <v>382745120</v>
      </c>
      <c r="J226" s="83">
        <v>73899000</v>
      </c>
      <c r="K226" s="72">
        <f t="shared" si="46"/>
        <v>456644120</v>
      </c>
      <c r="L226" s="182">
        <f t="shared" si="45"/>
        <v>3459425.1515151514</v>
      </c>
      <c r="M226" s="189">
        <f t="shared" ref="M226:M229" si="52">IFERROR(H226/$Q$49,0)</f>
        <v>9.1292620513175188E-3</v>
      </c>
    </row>
    <row r="227" spans="2:13" ht="29.25" customHeight="1">
      <c r="B227" s="344"/>
      <c r="C227" s="337"/>
      <c r="D227" s="371"/>
      <c r="E227" s="80" t="s">
        <v>186</v>
      </c>
      <c r="F227" s="231" t="s">
        <v>187</v>
      </c>
      <c r="G227" s="231" t="s">
        <v>949</v>
      </c>
      <c r="H227" s="81">
        <v>126</v>
      </c>
      <c r="I227" s="82">
        <v>410371480</v>
      </c>
      <c r="J227" s="83">
        <v>45521440</v>
      </c>
      <c r="K227" s="72">
        <f t="shared" si="46"/>
        <v>455892920</v>
      </c>
      <c r="L227" s="182">
        <f t="shared" si="45"/>
        <v>3618197.777777778</v>
      </c>
      <c r="M227" s="189">
        <f t="shared" si="52"/>
        <v>8.7142955944394494E-3</v>
      </c>
    </row>
    <row r="228" spans="2:13" ht="29.25" customHeight="1">
      <c r="B228" s="344"/>
      <c r="C228" s="337"/>
      <c r="D228" s="371"/>
      <c r="E228" s="80" t="s">
        <v>160</v>
      </c>
      <c r="F228" s="231" t="s">
        <v>185</v>
      </c>
      <c r="G228" s="231" t="s">
        <v>933</v>
      </c>
      <c r="H228" s="81">
        <v>112</v>
      </c>
      <c r="I228" s="82">
        <v>431409550</v>
      </c>
      <c r="J228" s="83">
        <v>29127520</v>
      </c>
      <c r="K228" s="72">
        <f t="shared" si="46"/>
        <v>460537070</v>
      </c>
      <c r="L228" s="182">
        <f t="shared" si="45"/>
        <v>4111938.125</v>
      </c>
      <c r="M228" s="189">
        <f t="shared" si="52"/>
        <v>7.7460405283906221E-3</v>
      </c>
    </row>
    <row r="229" spans="2:13" ht="29.25" customHeight="1" thickBot="1">
      <c r="B229" s="345"/>
      <c r="C229" s="339"/>
      <c r="D229" s="372"/>
      <c r="E229" s="84" t="s">
        <v>323</v>
      </c>
      <c r="F229" s="232" t="s">
        <v>324</v>
      </c>
      <c r="G229" s="232" t="s">
        <v>950</v>
      </c>
      <c r="H229" s="85">
        <v>112</v>
      </c>
      <c r="I229" s="86">
        <v>298025780</v>
      </c>
      <c r="J229" s="87">
        <v>53703940</v>
      </c>
      <c r="K229" s="73">
        <f t="shared" si="46"/>
        <v>351729720</v>
      </c>
      <c r="L229" s="183">
        <f t="shared" si="45"/>
        <v>3140443.9285714286</v>
      </c>
      <c r="M229" s="189">
        <f t="shared" si="52"/>
        <v>7.7460405283906221E-3</v>
      </c>
    </row>
    <row r="230" spans="2:13" ht="29.25" customHeight="1">
      <c r="B230" s="343">
        <v>46</v>
      </c>
      <c r="C230" s="356" t="s">
        <v>26</v>
      </c>
      <c r="D230" s="370">
        <f>Q50</f>
        <v>18259</v>
      </c>
      <c r="E230" s="88" t="s">
        <v>156</v>
      </c>
      <c r="F230" s="230" t="s">
        <v>182</v>
      </c>
      <c r="G230" s="230" t="s">
        <v>560</v>
      </c>
      <c r="H230" s="138">
        <v>343</v>
      </c>
      <c r="I230" s="139">
        <v>734464810</v>
      </c>
      <c r="J230" s="140">
        <v>124293200</v>
      </c>
      <c r="K230" s="71">
        <f>SUM(I230:J230)</f>
        <v>858758010</v>
      </c>
      <c r="L230" s="181">
        <f t="shared" si="45"/>
        <v>2503667.6676384839</v>
      </c>
      <c r="M230" s="188">
        <f>IFERROR(H230/$Q$50,0)</f>
        <v>1.8785256585793306E-2</v>
      </c>
    </row>
    <row r="231" spans="2:13" ht="29.25" customHeight="1">
      <c r="B231" s="344"/>
      <c r="C231" s="337"/>
      <c r="D231" s="371"/>
      <c r="E231" s="80" t="s">
        <v>157</v>
      </c>
      <c r="F231" s="231" t="s">
        <v>183</v>
      </c>
      <c r="G231" s="231" t="s">
        <v>552</v>
      </c>
      <c r="H231" s="81">
        <v>177</v>
      </c>
      <c r="I231" s="82">
        <v>488724390</v>
      </c>
      <c r="J231" s="83">
        <v>93024530</v>
      </c>
      <c r="K231" s="72">
        <f t="shared" si="46"/>
        <v>581748920</v>
      </c>
      <c r="L231" s="182">
        <f t="shared" si="45"/>
        <v>3286717.0621468928</v>
      </c>
      <c r="M231" s="189">
        <f t="shared" ref="M231:M234" si="53">IFERROR(H231/$Q$50,0)</f>
        <v>9.6938496084122902E-3</v>
      </c>
    </row>
    <row r="232" spans="2:13" ht="29.25" customHeight="1">
      <c r="B232" s="344"/>
      <c r="C232" s="337"/>
      <c r="D232" s="371"/>
      <c r="E232" s="80" t="s">
        <v>160</v>
      </c>
      <c r="F232" s="231" t="s">
        <v>185</v>
      </c>
      <c r="G232" s="231" t="s">
        <v>951</v>
      </c>
      <c r="H232" s="81">
        <v>164</v>
      </c>
      <c r="I232" s="82">
        <v>505019770</v>
      </c>
      <c r="J232" s="83">
        <v>49808510</v>
      </c>
      <c r="K232" s="72">
        <f t="shared" si="46"/>
        <v>554828280</v>
      </c>
      <c r="L232" s="182">
        <f t="shared" si="45"/>
        <v>3383099.2682926827</v>
      </c>
      <c r="M232" s="189">
        <f t="shared" si="53"/>
        <v>8.9818719535571506E-3</v>
      </c>
    </row>
    <row r="233" spans="2:13" ht="29.25" customHeight="1">
      <c r="B233" s="344"/>
      <c r="C233" s="337"/>
      <c r="D233" s="371"/>
      <c r="E233" s="80" t="s">
        <v>158</v>
      </c>
      <c r="F233" s="231" t="s">
        <v>997</v>
      </c>
      <c r="G233" s="231" t="s">
        <v>428</v>
      </c>
      <c r="H233" s="81">
        <v>161</v>
      </c>
      <c r="I233" s="82">
        <v>324912690</v>
      </c>
      <c r="J233" s="83">
        <v>245273150</v>
      </c>
      <c r="K233" s="72">
        <f t="shared" si="46"/>
        <v>570185840</v>
      </c>
      <c r="L233" s="182">
        <f t="shared" si="45"/>
        <v>3541526.9565217393</v>
      </c>
      <c r="M233" s="189">
        <f t="shared" si="53"/>
        <v>8.8175694178213478E-3</v>
      </c>
    </row>
    <row r="234" spans="2:13" ht="29.25" customHeight="1" thickBot="1">
      <c r="B234" s="345"/>
      <c r="C234" s="339"/>
      <c r="D234" s="372"/>
      <c r="E234" s="84" t="s">
        <v>159</v>
      </c>
      <c r="F234" s="232" t="s">
        <v>184</v>
      </c>
      <c r="G234" s="232" t="s">
        <v>426</v>
      </c>
      <c r="H234" s="85">
        <v>144</v>
      </c>
      <c r="I234" s="86">
        <v>382467190</v>
      </c>
      <c r="J234" s="87">
        <v>62534670</v>
      </c>
      <c r="K234" s="73">
        <f t="shared" si="46"/>
        <v>445001860</v>
      </c>
      <c r="L234" s="183">
        <f t="shared" si="45"/>
        <v>3090290.6944444445</v>
      </c>
      <c r="M234" s="189">
        <f t="shared" si="53"/>
        <v>7.8865217153184734E-3</v>
      </c>
    </row>
    <row r="235" spans="2:13" ht="29.25" customHeight="1">
      <c r="B235" s="343">
        <v>47</v>
      </c>
      <c r="C235" s="356" t="s">
        <v>16</v>
      </c>
      <c r="D235" s="370">
        <f>Q51</f>
        <v>36741</v>
      </c>
      <c r="E235" s="88" t="s">
        <v>156</v>
      </c>
      <c r="F235" s="230" t="s">
        <v>182</v>
      </c>
      <c r="G235" s="230" t="s">
        <v>422</v>
      </c>
      <c r="H235" s="138">
        <v>609</v>
      </c>
      <c r="I235" s="139">
        <v>1400114700</v>
      </c>
      <c r="J235" s="140">
        <v>245517860</v>
      </c>
      <c r="K235" s="71">
        <f>SUM(I235:J235)</f>
        <v>1645632560</v>
      </c>
      <c r="L235" s="181">
        <f t="shared" si="45"/>
        <v>2702188.1116584563</v>
      </c>
      <c r="M235" s="188">
        <f>IFERROR(H235/$Q$51,0)</f>
        <v>1.6575487874581529E-2</v>
      </c>
    </row>
    <row r="236" spans="2:13" ht="29.25" customHeight="1">
      <c r="B236" s="344"/>
      <c r="C236" s="337"/>
      <c r="D236" s="371"/>
      <c r="E236" s="80" t="s">
        <v>157</v>
      </c>
      <c r="F236" s="231" t="s">
        <v>183</v>
      </c>
      <c r="G236" s="231" t="s">
        <v>432</v>
      </c>
      <c r="H236" s="81">
        <v>365</v>
      </c>
      <c r="I236" s="82">
        <v>932737520</v>
      </c>
      <c r="J236" s="83">
        <v>263228680</v>
      </c>
      <c r="K236" s="72">
        <f t="shared" si="46"/>
        <v>1195966200</v>
      </c>
      <c r="L236" s="182">
        <f t="shared" si="45"/>
        <v>3276619.7260273974</v>
      </c>
      <c r="M236" s="189">
        <f t="shared" ref="M236:M239" si="54">IFERROR(H236/$Q$51,0)</f>
        <v>9.9344057047984543E-3</v>
      </c>
    </row>
    <row r="237" spans="2:13" ht="29.25" customHeight="1">
      <c r="B237" s="344"/>
      <c r="C237" s="337"/>
      <c r="D237" s="371"/>
      <c r="E237" s="80" t="s">
        <v>158</v>
      </c>
      <c r="F237" s="231" t="s">
        <v>997</v>
      </c>
      <c r="G237" s="231" t="s">
        <v>574</v>
      </c>
      <c r="H237" s="81">
        <v>292</v>
      </c>
      <c r="I237" s="82">
        <v>632358310</v>
      </c>
      <c r="J237" s="83">
        <v>456790430</v>
      </c>
      <c r="K237" s="72">
        <f t="shared" si="46"/>
        <v>1089148740</v>
      </c>
      <c r="L237" s="182">
        <f t="shared" si="45"/>
        <v>3729961.4383561644</v>
      </c>
      <c r="M237" s="189">
        <f t="shared" si="54"/>
        <v>7.9475245638387631E-3</v>
      </c>
    </row>
    <row r="238" spans="2:13" ht="29.25" customHeight="1">
      <c r="B238" s="344"/>
      <c r="C238" s="337"/>
      <c r="D238" s="371"/>
      <c r="E238" s="80" t="s">
        <v>159</v>
      </c>
      <c r="F238" s="231" t="s">
        <v>184</v>
      </c>
      <c r="G238" s="231" t="s">
        <v>545</v>
      </c>
      <c r="H238" s="81">
        <v>278</v>
      </c>
      <c r="I238" s="82">
        <v>613534840</v>
      </c>
      <c r="J238" s="83">
        <v>125625430</v>
      </c>
      <c r="K238" s="72">
        <f t="shared" si="46"/>
        <v>739160270</v>
      </c>
      <c r="L238" s="182">
        <f t="shared" si="45"/>
        <v>2658849.8920863308</v>
      </c>
      <c r="M238" s="189">
        <f t="shared" si="54"/>
        <v>7.5664788655725214E-3</v>
      </c>
    </row>
    <row r="239" spans="2:13" ht="29.25" customHeight="1" thickBot="1">
      <c r="B239" s="345"/>
      <c r="C239" s="339"/>
      <c r="D239" s="372"/>
      <c r="E239" s="84" t="s">
        <v>160</v>
      </c>
      <c r="F239" s="232" t="s">
        <v>185</v>
      </c>
      <c r="G239" s="232" t="s">
        <v>579</v>
      </c>
      <c r="H239" s="85">
        <v>266</v>
      </c>
      <c r="I239" s="86">
        <v>813314920</v>
      </c>
      <c r="J239" s="87">
        <v>80824470</v>
      </c>
      <c r="K239" s="73">
        <f t="shared" si="46"/>
        <v>894139390</v>
      </c>
      <c r="L239" s="183">
        <f t="shared" si="45"/>
        <v>3361426.2781954887</v>
      </c>
      <c r="M239" s="189">
        <f t="shared" si="54"/>
        <v>7.2398682670585992E-3</v>
      </c>
    </row>
    <row r="240" spans="2:13" ht="29.25" customHeight="1">
      <c r="B240" s="343">
        <v>48</v>
      </c>
      <c r="C240" s="356" t="s">
        <v>27</v>
      </c>
      <c r="D240" s="370">
        <f>Q52</f>
        <v>19692</v>
      </c>
      <c r="E240" s="88" t="s">
        <v>156</v>
      </c>
      <c r="F240" s="230" t="s">
        <v>182</v>
      </c>
      <c r="G240" s="230" t="s">
        <v>422</v>
      </c>
      <c r="H240" s="138">
        <v>303</v>
      </c>
      <c r="I240" s="139">
        <v>698202010</v>
      </c>
      <c r="J240" s="140">
        <v>103934690</v>
      </c>
      <c r="K240" s="71">
        <f>SUM(I240:J240)</f>
        <v>802136700</v>
      </c>
      <c r="L240" s="181">
        <f t="shared" si="45"/>
        <v>2647315.8415841586</v>
      </c>
      <c r="M240" s="188">
        <f>IFERROR(H240/$Q$52,0)</f>
        <v>1.5386959171237051E-2</v>
      </c>
    </row>
    <row r="241" spans="2:13" ht="29.25" customHeight="1">
      <c r="B241" s="344"/>
      <c r="C241" s="337"/>
      <c r="D241" s="371"/>
      <c r="E241" s="80" t="s">
        <v>157</v>
      </c>
      <c r="F241" s="231" t="s">
        <v>183</v>
      </c>
      <c r="G241" s="231" t="s">
        <v>900</v>
      </c>
      <c r="H241" s="81">
        <v>208</v>
      </c>
      <c r="I241" s="82">
        <v>570283570</v>
      </c>
      <c r="J241" s="83">
        <v>132541160</v>
      </c>
      <c r="K241" s="72">
        <f t="shared" si="46"/>
        <v>702824730</v>
      </c>
      <c r="L241" s="182">
        <f t="shared" si="45"/>
        <v>3378965.048076923</v>
      </c>
      <c r="M241" s="189">
        <f t="shared" ref="M241:M244" si="55">IFERROR(H241/$Q$52,0)</f>
        <v>1.0562665041641276E-2</v>
      </c>
    </row>
    <row r="242" spans="2:13" ht="29.25" customHeight="1">
      <c r="B242" s="344"/>
      <c r="C242" s="337"/>
      <c r="D242" s="371"/>
      <c r="E242" s="80" t="s">
        <v>158</v>
      </c>
      <c r="F242" s="231" t="s">
        <v>997</v>
      </c>
      <c r="G242" s="231" t="s">
        <v>424</v>
      </c>
      <c r="H242" s="81">
        <v>178</v>
      </c>
      <c r="I242" s="82">
        <v>389349300</v>
      </c>
      <c r="J242" s="83">
        <v>275449120</v>
      </c>
      <c r="K242" s="72">
        <f t="shared" si="46"/>
        <v>664798420</v>
      </c>
      <c r="L242" s="182">
        <f t="shared" si="45"/>
        <v>3734822.5842696629</v>
      </c>
      <c r="M242" s="189">
        <f t="shared" si="55"/>
        <v>9.0392037375583989E-3</v>
      </c>
    </row>
    <row r="243" spans="2:13" ht="29.25" customHeight="1">
      <c r="B243" s="344"/>
      <c r="C243" s="337"/>
      <c r="D243" s="371"/>
      <c r="E243" s="80" t="s">
        <v>160</v>
      </c>
      <c r="F243" s="231" t="s">
        <v>185</v>
      </c>
      <c r="G243" s="231" t="s">
        <v>591</v>
      </c>
      <c r="H243" s="81">
        <v>160</v>
      </c>
      <c r="I243" s="82">
        <v>478885820</v>
      </c>
      <c r="J243" s="83">
        <v>43816340</v>
      </c>
      <c r="K243" s="72">
        <f t="shared" si="46"/>
        <v>522702160</v>
      </c>
      <c r="L243" s="182">
        <f t="shared" si="45"/>
        <v>3266888.5</v>
      </c>
      <c r="M243" s="189">
        <f t="shared" si="55"/>
        <v>8.1251269551086743E-3</v>
      </c>
    </row>
    <row r="244" spans="2:13" ht="29.25" customHeight="1" thickBot="1">
      <c r="B244" s="345"/>
      <c r="C244" s="339"/>
      <c r="D244" s="372"/>
      <c r="E244" s="84" t="s">
        <v>318</v>
      </c>
      <c r="F244" s="232" t="s">
        <v>319</v>
      </c>
      <c r="G244" s="232" t="s">
        <v>906</v>
      </c>
      <c r="H244" s="85">
        <v>148</v>
      </c>
      <c r="I244" s="86">
        <v>276178280</v>
      </c>
      <c r="J244" s="87">
        <v>59219560</v>
      </c>
      <c r="K244" s="73">
        <f t="shared" si="46"/>
        <v>335397840</v>
      </c>
      <c r="L244" s="183">
        <f t="shared" si="45"/>
        <v>2266201.6216216218</v>
      </c>
      <c r="M244" s="190">
        <f t="shared" si="55"/>
        <v>7.5157424334755234E-3</v>
      </c>
    </row>
    <row r="245" spans="2:13" ht="29.25" customHeight="1">
      <c r="B245" s="343">
        <v>49</v>
      </c>
      <c r="C245" s="356" t="s">
        <v>28</v>
      </c>
      <c r="D245" s="370">
        <f>Q53</f>
        <v>20040</v>
      </c>
      <c r="E245" s="88" t="s">
        <v>156</v>
      </c>
      <c r="F245" s="230" t="s">
        <v>182</v>
      </c>
      <c r="G245" s="230" t="s">
        <v>952</v>
      </c>
      <c r="H245" s="138">
        <v>302</v>
      </c>
      <c r="I245" s="139">
        <v>729849490</v>
      </c>
      <c r="J245" s="140">
        <v>123568370</v>
      </c>
      <c r="K245" s="71">
        <f>SUM(I245:J245)</f>
        <v>853417860</v>
      </c>
      <c r="L245" s="181">
        <f t="shared" si="45"/>
        <v>2825886.9536423841</v>
      </c>
      <c r="M245" s="188">
        <f>IFERROR(H245/$Q$53,0)</f>
        <v>1.5069860279441117E-2</v>
      </c>
    </row>
    <row r="246" spans="2:13" ht="29.25" customHeight="1">
      <c r="B246" s="344"/>
      <c r="C246" s="337"/>
      <c r="D246" s="371"/>
      <c r="E246" s="80" t="s">
        <v>157</v>
      </c>
      <c r="F246" s="231" t="s">
        <v>183</v>
      </c>
      <c r="G246" s="231" t="s">
        <v>924</v>
      </c>
      <c r="H246" s="81">
        <v>191</v>
      </c>
      <c r="I246" s="82">
        <v>508360250</v>
      </c>
      <c r="J246" s="83">
        <v>116083280</v>
      </c>
      <c r="K246" s="72">
        <f t="shared" si="46"/>
        <v>624443530</v>
      </c>
      <c r="L246" s="182">
        <f t="shared" si="45"/>
        <v>3269337.8534031413</v>
      </c>
      <c r="M246" s="189">
        <f t="shared" ref="M246:M249" si="56">IFERROR(H246/$Q$53,0)</f>
        <v>9.5309381237524953E-3</v>
      </c>
    </row>
    <row r="247" spans="2:13" ht="29.25" customHeight="1">
      <c r="B247" s="344"/>
      <c r="C247" s="337"/>
      <c r="D247" s="371"/>
      <c r="E247" s="80" t="s">
        <v>158</v>
      </c>
      <c r="F247" s="231" t="s">
        <v>997</v>
      </c>
      <c r="G247" s="231" t="s">
        <v>574</v>
      </c>
      <c r="H247" s="81">
        <v>154</v>
      </c>
      <c r="I247" s="82">
        <v>303827680</v>
      </c>
      <c r="J247" s="83">
        <v>216948090</v>
      </c>
      <c r="K247" s="72">
        <f t="shared" si="46"/>
        <v>520775770</v>
      </c>
      <c r="L247" s="182">
        <f t="shared" si="45"/>
        <v>3381660.8441558443</v>
      </c>
      <c r="M247" s="189">
        <f t="shared" si="56"/>
        <v>7.6846307385229542E-3</v>
      </c>
    </row>
    <row r="248" spans="2:13" ht="29.25" customHeight="1">
      <c r="B248" s="344"/>
      <c r="C248" s="337"/>
      <c r="D248" s="371"/>
      <c r="E248" s="80" t="s">
        <v>318</v>
      </c>
      <c r="F248" s="231" t="s">
        <v>319</v>
      </c>
      <c r="G248" s="231" t="s">
        <v>946</v>
      </c>
      <c r="H248" s="81">
        <v>145</v>
      </c>
      <c r="I248" s="82">
        <v>229535550</v>
      </c>
      <c r="J248" s="83">
        <v>49234020</v>
      </c>
      <c r="K248" s="72">
        <f t="shared" si="46"/>
        <v>278769570</v>
      </c>
      <c r="L248" s="182">
        <f t="shared" si="45"/>
        <v>1922548.7586206896</v>
      </c>
      <c r="M248" s="189">
        <f t="shared" si="56"/>
        <v>7.2355289421157688E-3</v>
      </c>
    </row>
    <row r="249" spans="2:13" ht="29.25" customHeight="1" thickBot="1">
      <c r="B249" s="345"/>
      <c r="C249" s="339"/>
      <c r="D249" s="372"/>
      <c r="E249" s="84" t="s">
        <v>159</v>
      </c>
      <c r="F249" s="232" t="s">
        <v>184</v>
      </c>
      <c r="G249" s="232" t="s">
        <v>433</v>
      </c>
      <c r="H249" s="85">
        <v>132</v>
      </c>
      <c r="I249" s="86">
        <v>300620140</v>
      </c>
      <c r="J249" s="87">
        <v>62356490</v>
      </c>
      <c r="K249" s="73">
        <f t="shared" si="46"/>
        <v>362976630</v>
      </c>
      <c r="L249" s="183">
        <f t="shared" si="45"/>
        <v>2749822.9545454546</v>
      </c>
      <c r="M249" s="189">
        <f t="shared" si="56"/>
        <v>6.5868263473053889E-3</v>
      </c>
    </row>
    <row r="250" spans="2:13" ht="29.25" customHeight="1">
      <c r="B250" s="343">
        <v>50</v>
      </c>
      <c r="C250" s="356" t="s">
        <v>17</v>
      </c>
      <c r="D250" s="370">
        <f>Q54</f>
        <v>17774</v>
      </c>
      <c r="E250" s="88" t="s">
        <v>156</v>
      </c>
      <c r="F250" s="230" t="s">
        <v>182</v>
      </c>
      <c r="G250" s="230" t="s">
        <v>537</v>
      </c>
      <c r="H250" s="138">
        <v>263</v>
      </c>
      <c r="I250" s="139">
        <v>689485660</v>
      </c>
      <c r="J250" s="140">
        <v>91093880</v>
      </c>
      <c r="K250" s="71">
        <f>SUM(I250:J250)</f>
        <v>780579540</v>
      </c>
      <c r="L250" s="181">
        <f t="shared" si="45"/>
        <v>2967983.0418250952</v>
      </c>
      <c r="M250" s="188">
        <f>IFERROR(H250/$Q$54,0)</f>
        <v>1.4796894340047261E-2</v>
      </c>
    </row>
    <row r="251" spans="2:13" ht="29.25" customHeight="1">
      <c r="B251" s="344"/>
      <c r="C251" s="337"/>
      <c r="D251" s="371"/>
      <c r="E251" s="80" t="s">
        <v>318</v>
      </c>
      <c r="F251" s="231" t="s">
        <v>319</v>
      </c>
      <c r="G251" s="231" t="s">
        <v>953</v>
      </c>
      <c r="H251" s="81">
        <v>160</v>
      </c>
      <c r="I251" s="82">
        <v>290251420</v>
      </c>
      <c r="J251" s="83">
        <v>60199270</v>
      </c>
      <c r="K251" s="72">
        <f t="shared" si="46"/>
        <v>350450690</v>
      </c>
      <c r="L251" s="182">
        <f t="shared" si="45"/>
        <v>2190316.8125</v>
      </c>
      <c r="M251" s="191">
        <f t="shared" ref="M251:M254" si="57">IFERROR(H251/$Q$54,0)</f>
        <v>9.00191290649263E-3</v>
      </c>
    </row>
    <row r="252" spans="2:13" ht="29.25" customHeight="1">
      <c r="B252" s="344"/>
      <c r="C252" s="337"/>
      <c r="D252" s="371"/>
      <c r="E252" s="80" t="s">
        <v>157</v>
      </c>
      <c r="F252" s="231" t="s">
        <v>183</v>
      </c>
      <c r="G252" s="231" t="s">
        <v>427</v>
      </c>
      <c r="H252" s="81">
        <v>159</v>
      </c>
      <c r="I252" s="82">
        <v>465969440</v>
      </c>
      <c r="J252" s="83">
        <v>87168100</v>
      </c>
      <c r="K252" s="72">
        <f t="shared" si="46"/>
        <v>553137540</v>
      </c>
      <c r="L252" s="182">
        <f t="shared" si="45"/>
        <v>3478852.4528301889</v>
      </c>
      <c r="M252" s="189">
        <f t="shared" si="57"/>
        <v>8.9456509508270502E-3</v>
      </c>
    </row>
    <row r="253" spans="2:13" ht="29.25" customHeight="1">
      <c r="B253" s="344"/>
      <c r="C253" s="337"/>
      <c r="D253" s="371"/>
      <c r="E253" s="80" t="s">
        <v>158</v>
      </c>
      <c r="F253" s="231" t="s">
        <v>997</v>
      </c>
      <c r="G253" s="231" t="s">
        <v>954</v>
      </c>
      <c r="H253" s="81">
        <v>141</v>
      </c>
      <c r="I253" s="82">
        <v>278844630</v>
      </c>
      <c r="J253" s="83">
        <v>185335150</v>
      </c>
      <c r="K253" s="72">
        <f t="shared" si="46"/>
        <v>464179780</v>
      </c>
      <c r="L253" s="182">
        <f t="shared" si="45"/>
        <v>3292055.1773049645</v>
      </c>
      <c r="M253" s="189">
        <f t="shared" si="57"/>
        <v>7.9329357488466291E-3</v>
      </c>
    </row>
    <row r="254" spans="2:13" ht="29.25" customHeight="1" thickBot="1">
      <c r="B254" s="345"/>
      <c r="C254" s="339"/>
      <c r="D254" s="372"/>
      <c r="E254" s="84" t="s">
        <v>160</v>
      </c>
      <c r="F254" s="232" t="s">
        <v>185</v>
      </c>
      <c r="G254" s="232" t="s">
        <v>430</v>
      </c>
      <c r="H254" s="85">
        <v>121</v>
      </c>
      <c r="I254" s="86">
        <v>411756450</v>
      </c>
      <c r="J254" s="87">
        <v>33969460</v>
      </c>
      <c r="K254" s="73">
        <f t="shared" si="46"/>
        <v>445725910</v>
      </c>
      <c r="L254" s="183">
        <f t="shared" si="45"/>
        <v>3683685.2066115704</v>
      </c>
      <c r="M254" s="190">
        <f t="shared" si="57"/>
        <v>6.807696635535051E-3</v>
      </c>
    </row>
    <row r="255" spans="2:13" ht="29.25" customHeight="1">
      <c r="B255" s="343">
        <v>51</v>
      </c>
      <c r="C255" s="356" t="s">
        <v>49</v>
      </c>
      <c r="D255" s="370">
        <f>Q55</f>
        <v>23492</v>
      </c>
      <c r="E255" s="88" t="s">
        <v>156</v>
      </c>
      <c r="F255" s="230" t="s">
        <v>182</v>
      </c>
      <c r="G255" s="230" t="s">
        <v>422</v>
      </c>
      <c r="H255" s="138">
        <v>360</v>
      </c>
      <c r="I255" s="139">
        <v>936925470</v>
      </c>
      <c r="J255" s="140">
        <v>132357610</v>
      </c>
      <c r="K255" s="71">
        <f>SUM(I255:J255)</f>
        <v>1069283080</v>
      </c>
      <c r="L255" s="181">
        <f t="shared" si="45"/>
        <v>2970230.777777778</v>
      </c>
      <c r="M255" s="188">
        <f>IFERROR(H255/$Q$55,0)</f>
        <v>1.532436574152903E-2</v>
      </c>
    </row>
    <row r="256" spans="2:13" ht="29.25" customHeight="1">
      <c r="B256" s="344"/>
      <c r="C256" s="337"/>
      <c r="D256" s="371"/>
      <c r="E256" s="80" t="s">
        <v>157</v>
      </c>
      <c r="F256" s="231" t="s">
        <v>183</v>
      </c>
      <c r="G256" s="231" t="s">
        <v>955</v>
      </c>
      <c r="H256" s="81">
        <v>236</v>
      </c>
      <c r="I256" s="82">
        <v>678402420</v>
      </c>
      <c r="J256" s="83">
        <v>148868080</v>
      </c>
      <c r="K256" s="72">
        <f t="shared" si="46"/>
        <v>827270500</v>
      </c>
      <c r="L256" s="182">
        <f t="shared" si="45"/>
        <v>3505383.4745762711</v>
      </c>
      <c r="M256" s="189">
        <f t="shared" ref="M256:M259" si="58">IFERROR(H256/$Q$55,0)</f>
        <v>1.0045973097224587E-2</v>
      </c>
    </row>
    <row r="257" spans="2:13" ht="29.25" customHeight="1">
      <c r="B257" s="344"/>
      <c r="C257" s="337"/>
      <c r="D257" s="371"/>
      <c r="E257" s="80" t="s">
        <v>158</v>
      </c>
      <c r="F257" s="231" t="s">
        <v>997</v>
      </c>
      <c r="G257" s="231" t="s">
        <v>428</v>
      </c>
      <c r="H257" s="81">
        <v>228</v>
      </c>
      <c r="I257" s="82">
        <v>516871450</v>
      </c>
      <c r="J257" s="83">
        <v>362554370</v>
      </c>
      <c r="K257" s="72">
        <f t="shared" si="46"/>
        <v>879425820</v>
      </c>
      <c r="L257" s="182">
        <f t="shared" si="45"/>
        <v>3857130.789473684</v>
      </c>
      <c r="M257" s="189">
        <f t="shared" si="58"/>
        <v>9.7054316363017201E-3</v>
      </c>
    </row>
    <row r="258" spans="2:13" ht="29.25" customHeight="1">
      <c r="B258" s="344"/>
      <c r="C258" s="337"/>
      <c r="D258" s="371"/>
      <c r="E258" s="80" t="s">
        <v>159</v>
      </c>
      <c r="F258" s="231" t="s">
        <v>184</v>
      </c>
      <c r="G258" s="231" t="s">
        <v>584</v>
      </c>
      <c r="H258" s="81">
        <v>180</v>
      </c>
      <c r="I258" s="82">
        <v>438203360</v>
      </c>
      <c r="J258" s="83">
        <v>108604460</v>
      </c>
      <c r="K258" s="72">
        <f t="shared" si="46"/>
        <v>546807820</v>
      </c>
      <c r="L258" s="182">
        <f t="shared" si="45"/>
        <v>3037821.222222222</v>
      </c>
      <c r="M258" s="189">
        <f t="shared" si="58"/>
        <v>7.6621828707645152E-3</v>
      </c>
    </row>
    <row r="259" spans="2:13" ht="29.25" customHeight="1" thickBot="1">
      <c r="B259" s="345"/>
      <c r="C259" s="339"/>
      <c r="D259" s="372"/>
      <c r="E259" s="84" t="s">
        <v>160</v>
      </c>
      <c r="F259" s="232" t="s">
        <v>185</v>
      </c>
      <c r="G259" s="232" t="s">
        <v>551</v>
      </c>
      <c r="H259" s="85">
        <v>165</v>
      </c>
      <c r="I259" s="86">
        <v>554807480</v>
      </c>
      <c r="J259" s="87">
        <v>44198270</v>
      </c>
      <c r="K259" s="73">
        <f t="shared" si="46"/>
        <v>599005750</v>
      </c>
      <c r="L259" s="183">
        <f t="shared" si="45"/>
        <v>3630337.8787878789</v>
      </c>
      <c r="M259" s="189">
        <f t="shared" si="58"/>
        <v>7.0236676315341392E-3</v>
      </c>
    </row>
    <row r="260" spans="2:13" ht="29.25" customHeight="1">
      <c r="B260" s="343">
        <v>52</v>
      </c>
      <c r="C260" s="356" t="s">
        <v>5</v>
      </c>
      <c r="D260" s="370">
        <f>Q56</f>
        <v>19280</v>
      </c>
      <c r="E260" s="88" t="s">
        <v>156</v>
      </c>
      <c r="F260" s="230" t="s">
        <v>182</v>
      </c>
      <c r="G260" s="230" t="s">
        <v>422</v>
      </c>
      <c r="H260" s="138">
        <v>293</v>
      </c>
      <c r="I260" s="139">
        <v>783314330</v>
      </c>
      <c r="J260" s="140">
        <v>114683660</v>
      </c>
      <c r="K260" s="71">
        <f>SUM(I260:J260)</f>
        <v>897997990</v>
      </c>
      <c r="L260" s="181">
        <f t="shared" si="45"/>
        <v>3064839.5563139929</v>
      </c>
      <c r="M260" s="188">
        <f>IFERROR(H260/$Q$56,0)</f>
        <v>1.5197095435684647E-2</v>
      </c>
    </row>
    <row r="261" spans="2:13" ht="29.25" customHeight="1">
      <c r="B261" s="344"/>
      <c r="C261" s="337"/>
      <c r="D261" s="371"/>
      <c r="E261" s="80" t="s">
        <v>159</v>
      </c>
      <c r="F261" s="231" t="s">
        <v>184</v>
      </c>
      <c r="G261" s="231" t="s">
        <v>956</v>
      </c>
      <c r="H261" s="81">
        <v>204</v>
      </c>
      <c r="I261" s="82">
        <v>478770870</v>
      </c>
      <c r="J261" s="83">
        <v>93276910</v>
      </c>
      <c r="K261" s="72">
        <f t="shared" si="46"/>
        <v>572047780</v>
      </c>
      <c r="L261" s="182">
        <f t="shared" ref="L261:L324" si="59">IFERROR(K261/H261,"-")</f>
        <v>2804155.7843137253</v>
      </c>
      <c r="M261" s="189">
        <f t="shared" ref="M261:M264" si="60">IFERROR(H261/$Q$56,0)</f>
        <v>1.058091286307054E-2</v>
      </c>
    </row>
    <row r="262" spans="2:13" ht="29.25" customHeight="1">
      <c r="B262" s="344"/>
      <c r="C262" s="337"/>
      <c r="D262" s="371"/>
      <c r="E262" s="80" t="s">
        <v>157</v>
      </c>
      <c r="F262" s="231" t="s">
        <v>183</v>
      </c>
      <c r="G262" s="231" t="s">
        <v>432</v>
      </c>
      <c r="H262" s="81">
        <v>190</v>
      </c>
      <c r="I262" s="82">
        <v>483109500</v>
      </c>
      <c r="J262" s="83">
        <v>136056720</v>
      </c>
      <c r="K262" s="72">
        <f t="shared" si="46"/>
        <v>619166220</v>
      </c>
      <c r="L262" s="182">
        <f t="shared" si="59"/>
        <v>3258769.5789473685</v>
      </c>
      <c r="M262" s="189">
        <f t="shared" si="60"/>
        <v>9.8547717842323648E-3</v>
      </c>
    </row>
    <row r="263" spans="2:13" ht="29.25" customHeight="1">
      <c r="B263" s="344"/>
      <c r="C263" s="337"/>
      <c r="D263" s="371"/>
      <c r="E263" s="80" t="s">
        <v>158</v>
      </c>
      <c r="F263" s="231" t="s">
        <v>997</v>
      </c>
      <c r="G263" s="231" t="s">
        <v>957</v>
      </c>
      <c r="H263" s="81">
        <v>188</v>
      </c>
      <c r="I263" s="82">
        <v>474961390</v>
      </c>
      <c r="J263" s="83">
        <v>208707500</v>
      </c>
      <c r="K263" s="72">
        <f t="shared" si="46"/>
        <v>683668890</v>
      </c>
      <c r="L263" s="182">
        <f t="shared" si="59"/>
        <v>3636536.6489361702</v>
      </c>
      <c r="M263" s="189">
        <f t="shared" si="60"/>
        <v>9.7510373443983403E-3</v>
      </c>
    </row>
    <row r="264" spans="2:13" ht="29.25" customHeight="1" thickBot="1">
      <c r="B264" s="345"/>
      <c r="C264" s="339"/>
      <c r="D264" s="372"/>
      <c r="E264" s="84" t="s">
        <v>160</v>
      </c>
      <c r="F264" s="232" t="s">
        <v>185</v>
      </c>
      <c r="G264" s="232" t="s">
        <v>958</v>
      </c>
      <c r="H264" s="85">
        <v>139</v>
      </c>
      <c r="I264" s="86">
        <v>543485590</v>
      </c>
      <c r="J264" s="87">
        <v>38201750</v>
      </c>
      <c r="K264" s="73">
        <f t="shared" si="46"/>
        <v>581687340</v>
      </c>
      <c r="L264" s="183">
        <f t="shared" si="59"/>
        <v>4184801.0071942448</v>
      </c>
      <c r="M264" s="189">
        <f t="shared" si="60"/>
        <v>7.2095435684647307E-3</v>
      </c>
    </row>
    <row r="265" spans="2:13" ht="29.25" customHeight="1">
      <c r="B265" s="343">
        <v>53</v>
      </c>
      <c r="C265" s="356" t="s">
        <v>23</v>
      </c>
      <c r="D265" s="370">
        <f>Q57</f>
        <v>10926</v>
      </c>
      <c r="E265" s="88" t="s">
        <v>156</v>
      </c>
      <c r="F265" s="230" t="s">
        <v>182</v>
      </c>
      <c r="G265" s="230" t="s">
        <v>422</v>
      </c>
      <c r="H265" s="138">
        <v>189</v>
      </c>
      <c r="I265" s="139">
        <v>378278580</v>
      </c>
      <c r="J265" s="140">
        <v>72997300</v>
      </c>
      <c r="K265" s="71">
        <f>SUM(I265:J265)</f>
        <v>451275880</v>
      </c>
      <c r="L265" s="181">
        <f t="shared" si="59"/>
        <v>2387703.0687830686</v>
      </c>
      <c r="M265" s="188">
        <f>IFERROR(H265/$Q$57,0)</f>
        <v>1.729818780889621E-2</v>
      </c>
    </row>
    <row r="266" spans="2:13" ht="29.25" customHeight="1">
      <c r="B266" s="344"/>
      <c r="C266" s="337"/>
      <c r="D266" s="371"/>
      <c r="E266" s="80" t="s">
        <v>157</v>
      </c>
      <c r="F266" s="231" t="s">
        <v>183</v>
      </c>
      <c r="G266" s="231" t="s">
        <v>959</v>
      </c>
      <c r="H266" s="81">
        <v>121</v>
      </c>
      <c r="I266" s="82">
        <v>326562060</v>
      </c>
      <c r="J266" s="83">
        <v>75495540</v>
      </c>
      <c r="K266" s="72">
        <f t="shared" ref="K266:K329" si="61">SUM(I266:J266)</f>
        <v>402057600</v>
      </c>
      <c r="L266" s="182">
        <f t="shared" si="59"/>
        <v>3322790.0826446279</v>
      </c>
      <c r="M266" s="189">
        <f t="shared" ref="M266:M269" si="62">IFERROR(H266/$Q$57,0)</f>
        <v>1.1074501189822441E-2</v>
      </c>
    </row>
    <row r="267" spans="2:13" ht="29.25" customHeight="1">
      <c r="B267" s="344"/>
      <c r="C267" s="337"/>
      <c r="D267" s="371"/>
      <c r="E267" s="80" t="s">
        <v>158</v>
      </c>
      <c r="F267" s="231" t="s">
        <v>997</v>
      </c>
      <c r="G267" s="231" t="s">
        <v>631</v>
      </c>
      <c r="H267" s="81">
        <v>103</v>
      </c>
      <c r="I267" s="82">
        <v>252500000</v>
      </c>
      <c r="J267" s="83">
        <v>142877650</v>
      </c>
      <c r="K267" s="72">
        <f t="shared" si="61"/>
        <v>395377650</v>
      </c>
      <c r="L267" s="182">
        <f t="shared" si="59"/>
        <v>3838617.9611650486</v>
      </c>
      <c r="M267" s="189">
        <f t="shared" si="62"/>
        <v>9.4270547318323263E-3</v>
      </c>
    </row>
    <row r="268" spans="2:13" ht="29.25" customHeight="1">
      <c r="B268" s="344"/>
      <c r="C268" s="337"/>
      <c r="D268" s="371"/>
      <c r="E268" s="80" t="s">
        <v>159</v>
      </c>
      <c r="F268" s="231" t="s">
        <v>184</v>
      </c>
      <c r="G268" s="231" t="s">
        <v>620</v>
      </c>
      <c r="H268" s="81">
        <v>102</v>
      </c>
      <c r="I268" s="82">
        <v>261879470</v>
      </c>
      <c r="J268" s="83">
        <v>49876920</v>
      </c>
      <c r="K268" s="72">
        <f t="shared" si="61"/>
        <v>311756390</v>
      </c>
      <c r="L268" s="182">
        <f t="shared" si="59"/>
        <v>3056435.1960784313</v>
      </c>
      <c r="M268" s="189">
        <f t="shared" si="62"/>
        <v>9.335529928610654E-3</v>
      </c>
    </row>
    <row r="269" spans="2:13" ht="29.25" customHeight="1" thickBot="1">
      <c r="B269" s="345"/>
      <c r="C269" s="339"/>
      <c r="D269" s="372"/>
      <c r="E269" s="84" t="s">
        <v>325</v>
      </c>
      <c r="F269" s="232" t="s">
        <v>326</v>
      </c>
      <c r="G269" s="232" t="s">
        <v>960</v>
      </c>
      <c r="H269" s="85">
        <v>67</v>
      </c>
      <c r="I269" s="86">
        <v>101028650</v>
      </c>
      <c r="J269" s="87">
        <v>28692280</v>
      </c>
      <c r="K269" s="73">
        <f t="shared" si="61"/>
        <v>129720930</v>
      </c>
      <c r="L269" s="183">
        <f t="shared" si="59"/>
        <v>1936133.2835820895</v>
      </c>
      <c r="M269" s="189">
        <f t="shared" si="62"/>
        <v>6.1321618158520956E-3</v>
      </c>
    </row>
    <row r="270" spans="2:13" ht="29.25" customHeight="1">
      <c r="B270" s="343">
        <v>54</v>
      </c>
      <c r="C270" s="356" t="s">
        <v>29</v>
      </c>
      <c r="D270" s="370">
        <f>Q58</f>
        <v>18396</v>
      </c>
      <c r="E270" s="88" t="s">
        <v>156</v>
      </c>
      <c r="F270" s="230" t="s">
        <v>182</v>
      </c>
      <c r="G270" s="230" t="s">
        <v>422</v>
      </c>
      <c r="H270" s="138">
        <v>294</v>
      </c>
      <c r="I270" s="139">
        <v>682196100</v>
      </c>
      <c r="J270" s="140">
        <v>119337730</v>
      </c>
      <c r="K270" s="71">
        <f>SUM(I270:J270)</f>
        <v>801533830</v>
      </c>
      <c r="L270" s="181">
        <f t="shared" si="59"/>
        <v>2726305.5442176871</v>
      </c>
      <c r="M270" s="188">
        <f>IFERROR(H270/$Q$58,0)</f>
        <v>1.5981735159817351E-2</v>
      </c>
    </row>
    <row r="271" spans="2:13" ht="29.25" customHeight="1">
      <c r="B271" s="344"/>
      <c r="C271" s="337"/>
      <c r="D271" s="371"/>
      <c r="E271" s="80" t="s">
        <v>186</v>
      </c>
      <c r="F271" s="231" t="s">
        <v>187</v>
      </c>
      <c r="G271" s="231" t="s">
        <v>961</v>
      </c>
      <c r="H271" s="81">
        <v>214</v>
      </c>
      <c r="I271" s="82">
        <v>688180780</v>
      </c>
      <c r="J271" s="83">
        <v>45065030</v>
      </c>
      <c r="K271" s="72">
        <f t="shared" si="61"/>
        <v>733245810</v>
      </c>
      <c r="L271" s="182">
        <f t="shared" si="59"/>
        <v>3426382.2897196263</v>
      </c>
      <c r="M271" s="189">
        <f t="shared" ref="M271:M274" si="63">IFERROR(H271/$Q$58,0)</f>
        <v>1.1632963687758208E-2</v>
      </c>
    </row>
    <row r="272" spans="2:13" ht="29.25" customHeight="1">
      <c r="B272" s="344"/>
      <c r="C272" s="337"/>
      <c r="D272" s="371"/>
      <c r="E272" s="80" t="s">
        <v>157</v>
      </c>
      <c r="F272" s="231" t="s">
        <v>183</v>
      </c>
      <c r="G272" s="231" t="s">
        <v>924</v>
      </c>
      <c r="H272" s="81">
        <v>196</v>
      </c>
      <c r="I272" s="82">
        <v>529032000</v>
      </c>
      <c r="J272" s="83">
        <v>141082210</v>
      </c>
      <c r="K272" s="72">
        <f t="shared" si="61"/>
        <v>670114210</v>
      </c>
      <c r="L272" s="182">
        <f t="shared" si="59"/>
        <v>3418950.051020408</v>
      </c>
      <c r="M272" s="189">
        <f t="shared" si="63"/>
        <v>1.06544901065449E-2</v>
      </c>
    </row>
    <row r="273" spans="2:13" ht="29.25" customHeight="1">
      <c r="B273" s="344"/>
      <c r="C273" s="337"/>
      <c r="D273" s="371"/>
      <c r="E273" s="80" t="s">
        <v>158</v>
      </c>
      <c r="F273" s="231" t="s">
        <v>997</v>
      </c>
      <c r="G273" s="231" t="s">
        <v>962</v>
      </c>
      <c r="H273" s="81">
        <v>142</v>
      </c>
      <c r="I273" s="82">
        <v>346328260</v>
      </c>
      <c r="J273" s="83">
        <v>166440470</v>
      </c>
      <c r="K273" s="72">
        <f t="shared" si="61"/>
        <v>512768730</v>
      </c>
      <c r="L273" s="182">
        <f t="shared" si="59"/>
        <v>3611047.3943661973</v>
      </c>
      <c r="M273" s="189">
        <f t="shared" si="63"/>
        <v>7.7190693629049789E-3</v>
      </c>
    </row>
    <row r="274" spans="2:13" ht="29.25" customHeight="1" thickBot="1">
      <c r="B274" s="345"/>
      <c r="C274" s="339"/>
      <c r="D274" s="372"/>
      <c r="E274" s="84" t="s">
        <v>318</v>
      </c>
      <c r="F274" s="232" t="s">
        <v>319</v>
      </c>
      <c r="G274" s="232" t="s">
        <v>726</v>
      </c>
      <c r="H274" s="85">
        <v>130</v>
      </c>
      <c r="I274" s="86">
        <v>218612070</v>
      </c>
      <c r="J274" s="87">
        <v>50256220</v>
      </c>
      <c r="K274" s="73">
        <f t="shared" si="61"/>
        <v>268868290</v>
      </c>
      <c r="L274" s="183">
        <f t="shared" si="59"/>
        <v>2068217.6153846155</v>
      </c>
      <c r="M274" s="190">
        <f t="shared" si="63"/>
        <v>7.0667536420961075E-3</v>
      </c>
    </row>
    <row r="275" spans="2:13" ht="29.25" customHeight="1">
      <c r="B275" s="343">
        <v>55</v>
      </c>
      <c r="C275" s="356" t="s">
        <v>18</v>
      </c>
      <c r="D275" s="370">
        <f>Q59</f>
        <v>19190</v>
      </c>
      <c r="E275" s="88" t="s">
        <v>156</v>
      </c>
      <c r="F275" s="230" t="s">
        <v>182</v>
      </c>
      <c r="G275" s="230" t="s">
        <v>422</v>
      </c>
      <c r="H275" s="138">
        <v>306</v>
      </c>
      <c r="I275" s="139">
        <v>689607710</v>
      </c>
      <c r="J275" s="140">
        <v>111895570</v>
      </c>
      <c r="K275" s="71">
        <f>SUM(I275:J275)</f>
        <v>801503280</v>
      </c>
      <c r="L275" s="181">
        <f t="shared" si="59"/>
        <v>2619291.7647058824</v>
      </c>
      <c r="M275" s="188">
        <f>IFERROR(H275/$Q$59,0)</f>
        <v>1.5945805106826472E-2</v>
      </c>
    </row>
    <row r="276" spans="2:13" ht="29.25" customHeight="1">
      <c r="B276" s="344"/>
      <c r="C276" s="337"/>
      <c r="D276" s="371"/>
      <c r="E276" s="80" t="s">
        <v>157</v>
      </c>
      <c r="F276" s="231" t="s">
        <v>183</v>
      </c>
      <c r="G276" s="231" t="s">
        <v>627</v>
      </c>
      <c r="H276" s="81">
        <v>182</v>
      </c>
      <c r="I276" s="82">
        <v>495717540</v>
      </c>
      <c r="J276" s="83">
        <v>102098150</v>
      </c>
      <c r="K276" s="72">
        <f t="shared" si="61"/>
        <v>597815690</v>
      </c>
      <c r="L276" s="182">
        <f t="shared" si="59"/>
        <v>3284701.5934065934</v>
      </c>
      <c r="M276" s="189">
        <f t="shared" ref="M276:M279" si="64">IFERROR(H276/$Q$59,0)</f>
        <v>9.484106305367378E-3</v>
      </c>
    </row>
    <row r="277" spans="2:13" ht="29.25" customHeight="1">
      <c r="B277" s="344"/>
      <c r="C277" s="337"/>
      <c r="D277" s="371"/>
      <c r="E277" s="80" t="s">
        <v>318</v>
      </c>
      <c r="F277" s="231" t="s">
        <v>319</v>
      </c>
      <c r="G277" s="231" t="s">
        <v>963</v>
      </c>
      <c r="H277" s="81">
        <v>177</v>
      </c>
      <c r="I277" s="82">
        <v>349284430</v>
      </c>
      <c r="J277" s="83">
        <v>47116760</v>
      </c>
      <c r="K277" s="72">
        <f t="shared" si="61"/>
        <v>396401190</v>
      </c>
      <c r="L277" s="182">
        <f t="shared" si="59"/>
        <v>2239554.7457627119</v>
      </c>
      <c r="M277" s="189">
        <f t="shared" si="64"/>
        <v>9.2235539343408033E-3</v>
      </c>
    </row>
    <row r="278" spans="2:13" ht="29.25" customHeight="1">
      <c r="B278" s="344"/>
      <c r="C278" s="337"/>
      <c r="D278" s="371"/>
      <c r="E278" s="80" t="s">
        <v>158</v>
      </c>
      <c r="F278" s="231" t="s">
        <v>997</v>
      </c>
      <c r="G278" s="231" t="s">
        <v>954</v>
      </c>
      <c r="H278" s="81">
        <v>143</v>
      </c>
      <c r="I278" s="82">
        <v>319987670</v>
      </c>
      <c r="J278" s="83">
        <v>213532680</v>
      </c>
      <c r="K278" s="72">
        <f t="shared" si="61"/>
        <v>533520350</v>
      </c>
      <c r="L278" s="182">
        <f t="shared" si="59"/>
        <v>3730911.5384615385</v>
      </c>
      <c r="M278" s="189">
        <f t="shared" si="64"/>
        <v>7.4517978113600837E-3</v>
      </c>
    </row>
    <row r="279" spans="2:13" ht="29.25" customHeight="1" thickBot="1">
      <c r="B279" s="345"/>
      <c r="C279" s="339"/>
      <c r="D279" s="372"/>
      <c r="E279" s="84" t="s">
        <v>150</v>
      </c>
      <c r="F279" s="232" t="s">
        <v>171</v>
      </c>
      <c r="G279" s="232" t="s">
        <v>413</v>
      </c>
      <c r="H279" s="85">
        <v>140</v>
      </c>
      <c r="I279" s="86">
        <v>333826610</v>
      </c>
      <c r="J279" s="87">
        <v>496212380</v>
      </c>
      <c r="K279" s="73">
        <f t="shared" si="61"/>
        <v>830038990</v>
      </c>
      <c r="L279" s="183">
        <f t="shared" si="59"/>
        <v>5928849.9285714282</v>
      </c>
      <c r="M279" s="189">
        <f t="shared" si="64"/>
        <v>7.2954663887441372E-3</v>
      </c>
    </row>
    <row r="280" spans="2:13" ht="29.25" customHeight="1">
      <c r="B280" s="343">
        <v>56</v>
      </c>
      <c r="C280" s="356" t="s">
        <v>11</v>
      </c>
      <c r="D280" s="370">
        <f>Q60</f>
        <v>11815</v>
      </c>
      <c r="E280" s="88" t="s">
        <v>156</v>
      </c>
      <c r="F280" s="230" t="s">
        <v>182</v>
      </c>
      <c r="G280" s="230" t="s">
        <v>422</v>
      </c>
      <c r="H280" s="138">
        <v>177</v>
      </c>
      <c r="I280" s="139">
        <v>472707530</v>
      </c>
      <c r="J280" s="140">
        <v>58719840</v>
      </c>
      <c r="K280" s="71">
        <f>SUM(I280:J280)</f>
        <v>531427370</v>
      </c>
      <c r="L280" s="181">
        <f t="shared" si="59"/>
        <v>3002414.5197740113</v>
      </c>
      <c r="M280" s="188">
        <f>IFERROR(H280/$Q$60,0)</f>
        <v>1.4980956411341515E-2</v>
      </c>
    </row>
    <row r="281" spans="2:13" ht="29.25" customHeight="1">
      <c r="B281" s="344"/>
      <c r="C281" s="337"/>
      <c r="D281" s="371"/>
      <c r="E281" s="80" t="s">
        <v>157</v>
      </c>
      <c r="F281" s="231" t="s">
        <v>183</v>
      </c>
      <c r="G281" s="231" t="s">
        <v>550</v>
      </c>
      <c r="H281" s="81">
        <v>123</v>
      </c>
      <c r="I281" s="82">
        <v>281186380</v>
      </c>
      <c r="J281" s="83">
        <v>85467860</v>
      </c>
      <c r="K281" s="72">
        <f t="shared" si="61"/>
        <v>366654240</v>
      </c>
      <c r="L281" s="182">
        <f t="shared" si="59"/>
        <v>2980928.7804878047</v>
      </c>
      <c r="M281" s="189">
        <f t="shared" ref="M281:M284" si="65">IFERROR(H281/$Q$60,0)</f>
        <v>1.0410495133305121E-2</v>
      </c>
    </row>
    <row r="282" spans="2:13" ht="29.25" customHeight="1">
      <c r="B282" s="344"/>
      <c r="C282" s="337"/>
      <c r="D282" s="371"/>
      <c r="E282" s="80" t="s">
        <v>186</v>
      </c>
      <c r="F282" s="231" t="s">
        <v>187</v>
      </c>
      <c r="G282" s="231" t="s">
        <v>964</v>
      </c>
      <c r="H282" s="81">
        <v>106</v>
      </c>
      <c r="I282" s="82">
        <v>268102130</v>
      </c>
      <c r="J282" s="83">
        <v>31183970</v>
      </c>
      <c r="K282" s="72">
        <f t="shared" si="61"/>
        <v>299286100</v>
      </c>
      <c r="L282" s="182">
        <f t="shared" si="59"/>
        <v>2823453.7735849055</v>
      </c>
      <c r="M282" s="189">
        <f t="shared" si="65"/>
        <v>8.9716462124418105E-3</v>
      </c>
    </row>
    <row r="283" spans="2:13" ht="29.25" customHeight="1">
      <c r="B283" s="344"/>
      <c r="C283" s="337"/>
      <c r="D283" s="371"/>
      <c r="E283" s="80" t="s">
        <v>158</v>
      </c>
      <c r="F283" s="231" t="s">
        <v>997</v>
      </c>
      <c r="G283" s="231" t="s">
        <v>954</v>
      </c>
      <c r="H283" s="81">
        <v>96</v>
      </c>
      <c r="I283" s="82">
        <v>205545750</v>
      </c>
      <c r="J283" s="83">
        <v>126024410</v>
      </c>
      <c r="K283" s="72">
        <f t="shared" si="61"/>
        <v>331570160</v>
      </c>
      <c r="L283" s="182">
        <f t="shared" si="59"/>
        <v>3453855.8333333335</v>
      </c>
      <c r="M283" s="189">
        <f t="shared" si="65"/>
        <v>8.125264494286924E-3</v>
      </c>
    </row>
    <row r="284" spans="2:13" ht="29.25" customHeight="1" thickBot="1">
      <c r="B284" s="345"/>
      <c r="C284" s="339"/>
      <c r="D284" s="372"/>
      <c r="E284" s="84" t="s">
        <v>318</v>
      </c>
      <c r="F284" s="232" t="s">
        <v>319</v>
      </c>
      <c r="G284" s="232" t="s">
        <v>915</v>
      </c>
      <c r="H284" s="85">
        <v>78</v>
      </c>
      <c r="I284" s="86">
        <v>138276820</v>
      </c>
      <c r="J284" s="87">
        <v>27092960</v>
      </c>
      <c r="K284" s="73">
        <f t="shared" si="61"/>
        <v>165369780</v>
      </c>
      <c r="L284" s="183">
        <f t="shared" si="59"/>
        <v>2120125.3846153845</v>
      </c>
      <c r="M284" s="189">
        <f t="shared" si="65"/>
        <v>6.6017774016081249E-3</v>
      </c>
    </row>
    <row r="285" spans="2:13" ht="29.25" customHeight="1">
      <c r="B285" s="343">
        <v>57</v>
      </c>
      <c r="C285" s="356" t="s">
        <v>50</v>
      </c>
      <c r="D285" s="370">
        <f>Q61</f>
        <v>8838</v>
      </c>
      <c r="E285" s="88" t="s">
        <v>156</v>
      </c>
      <c r="F285" s="230" t="s">
        <v>182</v>
      </c>
      <c r="G285" s="230" t="s">
        <v>422</v>
      </c>
      <c r="H285" s="138">
        <v>149</v>
      </c>
      <c r="I285" s="139">
        <v>422506470</v>
      </c>
      <c r="J285" s="140">
        <v>58546090</v>
      </c>
      <c r="K285" s="71">
        <f>SUM(I285:J285)</f>
        <v>481052560</v>
      </c>
      <c r="L285" s="181">
        <f t="shared" si="59"/>
        <v>3228540.6711409395</v>
      </c>
      <c r="M285" s="188">
        <f>IFERROR(H285/$Q$61,0)</f>
        <v>1.6859017877347816E-2</v>
      </c>
    </row>
    <row r="286" spans="2:13" ht="29.25" customHeight="1">
      <c r="B286" s="344"/>
      <c r="C286" s="337"/>
      <c r="D286" s="371"/>
      <c r="E286" s="80" t="s">
        <v>157</v>
      </c>
      <c r="F286" s="231" t="s">
        <v>183</v>
      </c>
      <c r="G286" s="231" t="s">
        <v>434</v>
      </c>
      <c r="H286" s="81">
        <v>104</v>
      </c>
      <c r="I286" s="82">
        <v>312124820</v>
      </c>
      <c r="J286" s="83">
        <v>75203090</v>
      </c>
      <c r="K286" s="72">
        <f t="shared" si="61"/>
        <v>387327910</v>
      </c>
      <c r="L286" s="182">
        <f t="shared" si="59"/>
        <v>3724306.826923077</v>
      </c>
      <c r="M286" s="189">
        <f t="shared" ref="M286:M289" si="66">IFERROR(H286/$Q$61,0)</f>
        <v>1.1767368182846799E-2</v>
      </c>
    </row>
    <row r="287" spans="2:13" ht="29.25" customHeight="1">
      <c r="B287" s="344"/>
      <c r="C287" s="337"/>
      <c r="D287" s="371"/>
      <c r="E287" s="80" t="s">
        <v>158</v>
      </c>
      <c r="F287" s="231" t="s">
        <v>997</v>
      </c>
      <c r="G287" s="231" t="s">
        <v>574</v>
      </c>
      <c r="H287" s="81">
        <v>69</v>
      </c>
      <c r="I287" s="82">
        <v>141561790</v>
      </c>
      <c r="J287" s="83">
        <v>119236130</v>
      </c>
      <c r="K287" s="72">
        <f t="shared" si="61"/>
        <v>260797920</v>
      </c>
      <c r="L287" s="182">
        <f t="shared" si="59"/>
        <v>3779680</v>
      </c>
      <c r="M287" s="189">
        <f t="shared" si="66"/>
        <v>7.8071961982348944E-3</v>
      </c>
    </row>
    <row r="288" spans="2:13" ht="29.25" customHeight="1">
      <c r="B288" s="344"/>
      <c r="C288" s="337"/>
      <c r="D288" s="371"/>
      <c r="E288" s="80" t="s">
        <v>150</v>
      </c>
      <c r="F288" s="231" t="s">
        <v>171</v>
      </c>
      <c r="G288" s="231" t="s">
        <v>413</v>
      </c>
      <c r="H288" s="81">
        <v>63</v>
      </c>
      <c r="I288" s="82">
        <v>195456760</v>
      </c>
      <c r="J288" s="83">
        <v>173363280</v>
      </c>
      <c r="K288" s="72">
        <f t="shared" si="61"/>
        <v>368820040</v>
      </c>
      <c r="L288" s="182">
        <f t="shared" si="59"/>
        <v>5854286.3492063489</v>
      </c>
      <c r="M288" s="189">
        <f t="shared" si="66"/>
        <v>7.1283095723014261E-3</v>
      </c>
    </row>
    <row r="289" spans="2:13" ht="29.25" customHeight="1" thickBot="1">
      <c r="B289" s="345"/>
      <c r="C289" s="339"/>
      <c r="D289" s="372"/>
      <c r="E289" s="84" t="s">
        <v>186</v>
      </c>
      <c r="F289" s="232" t="s">
        <v>187</v>
      </c>
      <c r="G289" s="232" t="s">
        <v>965</v>
      </c>
      <c r="H289" s="85">
        <v>61</v>
      </c>
      <c r="I289" s="86">
        <v>211692100</v>
      </c>
      <c r="J289" s="87">
        <v>19565330</v>
      </c>
      <c r="K289" s="73">
        <f t="shared" si="61"/>
        <v>231257430</v>
      </c>
      <c r="L289" s="183">
        <f t="shared" si="59"/>
        <v>3791105.4098360655</v>
      </c>
      <c r="M289" s="189">
        <f t="shared" si="66"/>
        <v>6.9020140303236027E-3</v>
      </c>
    </row>
    <row r="290" spans="2:13" ht="29.25" customHeight="1">
      <c r="B290" s="343">
        <v>58</v>
      </c>
      <c r="C290" s="356" t="s">
        <v>30</v>
      </c>
      <c r="D290" s="370">
        <f>Q62</f>
        <v>10258</v>
      </c>
      <c r="E290" s="88" t="s">
        <v>156</v>
      </c>
      <c r="F290" s="230" t="s">
        <v>182</v>
      </c>
      <c r="G290" s="230" t="s">
        <v>422</v>
      </c>
      <c r="H290" s="138">
        <v>157</v>
      </c>
      <c r="I290" s="139">
        <v>359773010</v>
      </c>
      <c r="J290" s="140">
        <v>66142850</v>
      </c>
      <c r="K290" s="71">
        <f>SUM(I290:J290)</f>
        <v>425915860</v>
      </c>
      <c r="L290" s="181">
        <f t="shared" si="59"/>
        <v>2712839.8726114649</v>
      </c>
      <c r="M290" s="188">
        <f>IFERROR(H290/$Q$62,0)</f>
        <v>1.5305127705205692E-2</v>
      </c>
    </row>
    <row r="291" spans="2:13" ht="29.25" customHeight="1">
      <c r="B291" s="344"/>
      <c r="C291" s="337"/>
      <c r="D291" s="371"/>
      <c r="E291" s="80" t="s">
        <v>157</v>
      </c>
      <c r="F291" s="231" t="s">
        <v>183</v>
      </c>
      <c r="G291" s="231" t="s">
        <v>552</v>
      </c>
      <c r="H291" s="81">
        <v>98</v>
      </c>
      <c r="I291" s="82">
        <v>274026390</v>
      </c>
      <c r="J291" s="83">
        <v>57566260</v>
      </c>
      <c r="K291" s="72">
        <f t="shared" si="61"/>
        <v>331592650</v>
      </c>
      <c r="L291" s="182">
        <f t="shared" si="59"/>
        <v>3383598.4693877553</v>
      </c>
      <c r="M291" s="189">
        <f t="shared" ref="M291:M294" si="67">IFERROR(H291/$Q$62,0)</f>
        <v>9.5535192045232992E-3</v>
      </c>
    </row>
    <row r="292" spans="2:13" ht="29.25" customHeight="1">
      <c r="B292" s="344"/>
      <c r="C292" s="337"/>
      <c r="D292" s="371"/>
      <c r="E292" s="80" t="s">
        <v>159</v>
      </c>
      <c r="F292" s="231" t="s">
        <v>184</v>
      </c>
      <c r="G292" s="231" t="s">
        <v>433</v>
      </c>
      <c r="H292" s="81">
        <v>75</v>
      </c>
      <c r="I292" s="82">
        <v>167634010</v>
      </c>
      <c r="J292" s="83">
        <v>27806910</v>
      </c>
      <c r="K292" s="72">
        <f t="shared" si="61"/>
        <v>195440920</v>
      </c>
      <c r="L292" s="182">
        <f t="shared" si="59"/>
        <v>2605878.9333333331</v>
      </c>
      <c r="M292" s="189">
        <f t="shared" si="67"/>
        <v>7.3113667381555858E-3</v>
      </c>
    </row>
    <row r="293" spans="2:13" ht="29.25" customHeight="1">
      <c r="B293" s="344"/>
      <c r="C293" s="337"/>
      <c r="D293" s="371"/>
      <c r="E293" s="80" t="s">
        <v>186</v>
      </c>
      <c r="F293" s="231" t="s">
        <v>187</v>
      </c>
      <c r="G293" s="231" t="s">
        <v>966</v>
      </c>
      <c r="H293" s="81">
        <v>73</v>
      </c>
      <c r="I293" s="82">
        <v>217171280</v>
      </c>
      <c r="J293" s="83">
        <v>18756440</v>
      </c>
      <c r="K293" s="72">
        <f t="shared" si="61"/>
        <v>235927720</v>
      </c>
      <c r="L293" s="182">
        <f t="shared" si="59"/>
        <v>3231886.5753424657</v>
      </c>
      <c r="M293" s="189">
        <f t="shared" si="67"/>
        <v>7.1163969584714373E-3</v>
      </c>
    </row>
    <row r="294" spans="2:13" ht="29.25" customHeight="1" thickBot="1">
      <c r="B294" s="345"/>
      <c r="C294" s="339"/>
      <c r="D294" s="372"/>
      <c r="E294" s="84" t="s">
        <v>325</v>
      </c>
      <c r="F294" s="232" t="s">
        <v>326</v>
      </c>
      <c r="G294" s="232" t="s">
        <v>967</v>
      </c>
      <c r="H294" s="85">
        <v>65</v>
      </c>
      <c r="I294" s="86">
        <v>86324360</v>
      </c>
      <c r="J294" s="87">
        <v>27722330</v>
      </c>
      <c r="K294" s="73">
        <f t="shared" si="61"/>
        <v>114046690</v>
      </c>
      <c r="L294" s="183">
        <f t="shared" si="59"/>
        <v>1754564.4615384615</v>
      </c>
      <c r="M294" s="189">
        <f t="shared" si="67"/>
        <v>6.3365178397348414E-3</v>
      </c>
    </row>
    <row r="295" spans="2:13" ht="29.25" customHeight="1">
      <c r="B295" s="343">
        <v>59</v>
      </c>
      <c r="C295" s="356" t="s">
        <v>24</v>
      </c>
      <c r="D295" s="370">
        <f>Q63</f>
        <v>73515</v>
      </c>
      <c r="E295" s="88" t="s">
        <v>156</v>
      </c>
      <c r="F295" s="230" t="s">
        <v>182</v>
      </c>
      <c r="G295" s="230" t="s">
        <v>422</v>
      </c>
      <c r="H295" s="138">
        <v>1233</v>
      </c>
      <c r="I295" s="139">
        <v>3100120620</v>
      </c>
      <c r="J295" s="140">
        <v>463048640</v>
      </c>
      <c r="K295" s="71">
        <f>SUM(I295:J295)</f>
        <v>3563169260</v>
      </c>
      <c r="L295" s="181">
        <f t="shared" si="59"/>
        <v>2889837.1938361721</v>
      </c>
      <c r="M295" s="188">
        <f>IFERROR(H295/$Q$63,0)</f>
        <v>1.6772087329116506E-2</v>
      </c>
    </row>
    <row r="296" spans="2:13" ht="29.25" customHeight="1">
      <c r="B296" s="344"/>
      <c r="C296" s="337"/>
      <c r="D296" s="371"/>
      <c r="E296" s="80" t="s">
        <v>157</v>
      </c>
      <c r="F296" s="231" t="s">
        <v>183</v>
      </c>
      <c r="G296" s="231" t="s">
        <v>432</v>
      </c>
      <c r="H296" s="81">
        <v>710</v>
      </c>
      <c r="I296" s="82">
        <v>1911864580</v>
      </c>
      <c r="J296" s="83">
        <v>425807450</v>
      </c>
      <c r="K296" s="72">
        <f t="shared" si="61"/>
        <v>2337672030</v>
      </c>
      <c r="L296" s="182">
        <f t="shared" si="59"/>
        <v>3292495.8169014086</v>
      </c>
      <c r="M296" s="189">
        <f t="shared" ref="M296:M299" si="68">IFERROR(H296/$Q$63,0)</f>
        <v>9.6578929470176149E-3</v>
      </c>
    </row>
    <row r="297" spans="2:13" ht="29.25" customHeight="1">
      <c r="B297" s="344"/>
      <c r="C297" s="337"/>
      <c r="D297" s="371"/>
      <c r="E297" s="80" t="s">
        <v>158</v>
      </c>
      <c r="F297" s="231" t="s">
        <v>997</v>
      </c>
      <c r="G297" s="231" t="s">
        <v>920</v>
      </c>
      <c r="H297" s="81">
        <v>593</v>
      </c>
      <c r="I297" s="82">
        <v>1215503430</v>
      </c>
      <c r="J297" s="83">
        <v>833791860</v>
      </c>
      <c r="K297" s="72">
        <f t="shared" si="61"/>
        <v>2049295290</v>
      </c>
      <c r="L297" s="182">
        <f t="shared" si="59"/>
        <v>3455809.9325463744</v>
      </c>
      <c r="M297" s="189">
        <f t="shared" si="68"/>
        <v>8.066381010678093E-3</v>
      </c>
    </row>
    <row r="298" spans="2:13" ht="29.25" customHeight="1">
      <c r="B298" s="344"/>
      <c r="C298" s="337"/>
      <c r="D298" s="371"/>
      <c r="E298" s="80" t="s">
        <v>160</v>
      </c>
      <c r="F298" s="231" t="s">
        <v>185</v>
      </c>
      <c r="G298" s="231" t="s">
        <v>430</v>
      </c>
      <c r="H298" s="81">
        <v>548</v>
      </c>
      <c r="I298" s="82">
        <v>1798282980</v>
      </c>
      <c r="J298" s="83">
        <v>161240060</v>
      </c>
      <c r="K298" s="72">
        <f t="shared" si="61"/>
        <v>1959523040</v>
      </c>
      <c r="L298" s="182">
        <f t="shared" si="59"/>
        <v>3575771.9708029199</v>
      </c>
      <c r="M298" s="189">
        <f t="shared" si="68"/>
        <v>7.4542610351628919E-3</v>
      </c>
    </row>
    <row r="299" spans="2:13" ht="29.25" customHeight="1" thickBot="1">
      <c r="B299" s="345"/>
      <c r="C299" s="339"/>
      <c r="D299" s="372"/>
      <c r="E299" s="84" t="s">
        <v>159</v>
      </c>
      <c r="F299" s="232" t="s">
        <v>184</v>
      </c>
      <c r="G299" s="232" t="s">
        <v>653</v>
      </c>
      <c r="H299" s="85">
        <v>502</v>
      </c>
      <c r="I299" s="86">
        <v>1080380110</v>
      </c>
      <c r="J299" s="87">
        <v>196253670</v>
      </c>
      <c r="K299" s="73">
        <f t="shared" si="61"/>
        <v>1276633780</v>
      </c>
      <c r="L299" s="183">
        <f t="shared" si="59"/>
        <v>2543095.1792828687</v>
      </c>
      <c r="M299" s="189">
        <f t="shared" si="68"/>
        <v>6.8285383935251312E-3</v>
      </c>
    </row>
    <row r="300" spans="2:13" ht="29.25" customHeight="1">
      <c r="B300" s="343">
        <v>60</v>
      </c>
      <c r="C300" s="356" t="s">
        <v>51</v>
      </c>
      <c r="D300" s="370">
        <f>Q64</f>
        <v>9476</v>
      </c>
      <c r="E300" s="88" t="s">
        <v>156</v>
      </c>
      <c r="F300" s="230" t="s">
        <v>182</v>
      </c>
      <c r="G300" s="230" t="s">
        <v>537</v>
      </c>
      <c r="H300" s="138">
        <v>152</v>
      </c>
      <c r="I300" s="139">
        <v>367059210</v>
      </c>
      <c r="J300" s="140">
        <v>54384040</v>
      </c>
      <c r="K300" s="71">
        <f>SUM(I300:J300)</f>
        <v>421443250</v>
      </c>
      <c r="L300" s="181">
        <f t="shared" si="59"/>
        <v>2772652.960526316</v>
      </c>
      <c r="M300" s="188">
        <f>IFERROR(H300/$Q$64,0)</f>
        <v>1.6040523427606587E-2</v>
      </c>
    </row>
    <row r="301" spans="2:13" ht="29.25" customHeight="1">
      <c r="B301" s="344"/>
      <c r="C301" s="337"/>
      <c r="D301" s="371"/>
      <c r="E301" s="80" t="s">
        <v>157</v>
      </c>
      <c r="F301" s="231" t="s">
        <v>183</v>
      </c>
      <c r="G301" s="231" t="s">
        <v>550</v>
      </c>
      <c r="H301" s="81">
        <v>116</v>
      </c>
      <c r="I301" s="82">
        <v>270600280</v>
      </c>
      <c r="J301" s="83">
        <v>70752300</v>
      </c>
      <c r="K301" s="72">
        <f t="shared" si="61"/>
        <v>341352580</v>
      </c>
      <c r="L301" s="182">
        <f t="shared" si="59"/>
        <v>2942694.6551724137</v>
      </c>
      <c r="M301" s="189">
        <f t="shared" ref="M301:M304" si="69">IFERROR(H301/$Q$64,0)</f>
        <v>1.2241452089489235E-2</v>
      </c>
    </row>
    <row r="302" spans="2:13" ht="29.25" customHeight="1">
      <c r="B302" s="344"/>
      <c r="C302" s="337"/>
      <c r="D302" s="371"/>
      <c r="E302" s="80" t="s">
        <v>158</v>
      </c>
      <c r="F302" s="231" t="s">
        <v>997</v>
      </c>
      <c r="G302" s="231" t="s">
        <v>968</v>
      </c>
      <c r="H302" s="81">
        <v>73</v>
      </c>
      <c r="I302" s="82">
        <v>152568300</v>
      </c>
      <c r="J302" s="83">
        <v>91034880</v>
      </c>
      <c r="K302" s="72">
        <f t="shared" si="61"/>
        <v>243603180</v>
      </c>
      <c r="L302" s="182">
        <f t="shared" si="59"/>
        <v>3337029.8630136987</v>
      </c>
      <c r="M302" s="189">
        <f t="shared" si="69"/>
        <v>7.703672435626847E-3</v>
      </c>
    </row>
    <row r="303" spans="2:13" ht="29.25" customHeight="1">
      <c r="B303" s="344"/>
      <c r="C303" s="337"/>
      <c r="D303" s="371"/>
      <c r="E303" s="80" t="s">
        <v>150</v>
      </c>
      <c r="F303" s="231" t="s">
        <v>171</v>
      </c>
      <c r="G303" s="231" t="s">
        <v>505</v>
      </c>
      <c r="H303" s="81">
        <v>61</v>
      </c>
      <c r="I303" s="82">
        <v>152487410</v>
      </c>
      <c r="J303" s="83">
        <v>191096380</v>
      </c>
      <c r="K303" s="72">
        <f t="shared" si="61"/>
        <v>343583790</v>
      </c>
      <c r="L303" s="182">
        <f t="shared" si="59"/>
        <v>5632521.1475409837</v>
      </c>
      <c r="M303" s="189">
        <f t="shared" si="69"/>
        <v>6.4373153229210639E-3</v>
      </c>
    </row>
    <row r="304" spans="2:13" ht="29.25" customHeight="1" thickBot="1">
      <c r="B304" s="345"/>
      <c r="C304" s="339"/>
      <c r="D304" s="372"/>
      <c r="E304" s="84" t="s">
        <v>160</v>
      </c>
      <c r="F304" s="232" t="s">
        <v>185</v>
      </c>
      <c r="G304" s="232" t="s">
        <v>608</v>
      </c>
      <c r="H304" s="85">
        <v>56</v>
      </c>
      <c r="I304" s="86">
        <v>193132640</v>
      </c>
      <c r="J304" s="87">
        <v>13567260</v>
      </c>
      <c r="K304" s="73">
        <f t="shared" si="61"/>
        <v>206699900</v>
      </c>
      <c r="L304" s="183">
        <f t="shared" si="59"/>
        <v>3691069.6428571427</v>
      </c>
      <c r="M304" s="190">
        <f t="shared" si="69"/>
        <v>5.9096665259603205E-3</v>
      </c>
    </row>
    <row r="305" spans="2:13" ht="29.25" customHeight="1">
      <c r="B305" s="343">
        <v>61</v>
      </c>
      <c r="C305" s="356" t="s">
        <v>19</v>
      </c>
      <c r="D305" s="370">
        <f>Q65</f>
        <v>8144</v>
      </c>
      <c r="E305" s="88" t="s">
        <v>156</v>
      </c>
      <c r="F305" s="230" t="s">
        <v>182</v>
      </c>
      <c r="G305" s="230" t="s">
        <v>537</v>
      </c>
      <c r="H305" s="138">
        <v>123</v>
      </c>
      <c r="I305" s="139">
        <v>271486540</v>
      </c>
      <c r="J305" s="140">
        <v>44832810</v>
      </c>
      <c r="K305" s="71">
        <f>SUM(I305:J305)</f>
        <v>316319350</v>
      </c>
      <c r="L305" s="181">
        <f t="shared" si="59"/>
        <v>2571702.0325203254</v>
      </c>
      <c r="M305" s="188">
        <f>IFERROR(H305/$Q$65,0)</f>
        <v>1.5103143418467583E-2</v>
      </c>
    </row>
    <row r="306" spans="2:13" ht="29.25" customHeight="1">
      <c r="B306" s="344"/>
      <c r="C306" s="337"/>
      <c r="D306" s="371"/>
      <c r="E306" s="80" t="s">
        <v>159</v>
      </c>
      <c r="F306" s="231" t="s">
        <v>184</v>
      </c>
      <c r="G306" s="231" t="s">
        <v>620</v>
      </c>
      <c r="H306" s="81">
        <v>88</v>
      </c>
      <c r="I306" s="82">
        <v>164804680</v>
      </c>
      <c r="J306" s="83">
        <v>36472110</v>
      </c>
      <c r="K306" s="72">
        <f t="shared" si="61"/>
        <v>201276790</v>
      </c>
      <c r="L306" s="182">
        <f t="shared" si="59"/>
        <v>2287236.25</v>
      </c>
      <c r="M306" s="189">
        <f t="shared" ref="M306:M309" si="70">IFERROR(H306/$Q$65,0)</f>
        <v>1.0805500982318271E-2</v>
      </c>
    </row>
    <row r="307" spans="2:13" ht="29.25" customHeight="1">
      <c r="B307" s="344"/>
      <c r="C307" s="337"/>
      <c r="D307" s="371"/>
      <c r="E307" s="80" t="s">
        <v>158</v>
      </c>
      <c r="F307" s="231" t="s">
        <v>997</v>
      </c>
      <c r="G307" s="231" t="s">
        <v>572</v>
      </c>
      <c r="H307" s="81">
        <v>70</v>
      </c>
      <c r="I307" s="82">
        <v>157270600</v>
      </c>
      <c r="J307" s="83">
        <v>96001290</v>
      </c>
      <c r="K307" s="72">
        <f t="shared" si="61"/>
        <v>253271890</v>
      </c>
      <c r="L307" s="182">
        <f t="shared" si="59"/>
        <v>3618169.8571428573</v>
      </c>
      <c r="M307" s="189">
        <f t="shared" si="70"/>
        <v>8.5952848722986256E-3</v>
      </c>
    </row>
    <row r="308" spans="2:13" ht="29.25" customHeight="1">
      <c r="B308" s="344"/>
      <c r="C308" s="337"/>
      <c r="D308" s="371"/>
      <c r="E308" s="80" t="s">
        <v>157</v>
      </c>
      <c r="F308" s="231" t="s">
        <v>183</v>
      </c>
      <c r="G308" s="231" t="s">
        <v>969</v>
      </c>
      <c r="H308" s="81">
        <v>68</v>
      </c>
      <c r="I308" s="82">
        <v>170888890</v>
      </c>
      <c r="J308" s="83">
        <v>48684740</v>
      </c>
      <c r="K308" s="72">
        <f t="shared" si="61"/>
        <v>219573630</v>
      </c>
      <c r="L308" s="182">
        <f t="shared" si="59"/>
        <v>3229023.9705882352</v>
      </c>
      <c r="M308" s="189">
        <f t="shared" si="70"/>
        <v>8.3497053045186644E-3</v>
      </c>
    </row>
    <row r="309" spans="2:13" ht="29.25" customHeight="1" thickBot="1">
      <c r="B309" s="345"/>
      <c r="C309" s="339"/>
      <c r="D309" s="372"/>
      <c r="E309" s="84" t="s">
        <v>160</v>
      </c>
      <c r="F309" s="232" t="s">
        <v>185</v>
      </c>
      <c r="G309" s="232" t="s">
        <v>970</v>
      </c>
      <c r="H309" s="85">
        <v>68</v>
      </c>
      <c r="I309" s="86">
        <v>186776450</v>
      </c>
      <c r="J309" s="87">
        <v>16495640</v>
      </c>
      <c r="K309" s="73">
        <f t="shared" si="61"/>
        <v>203272090</v>
      </c>
      <c r="L309" s="183">
        <f t="shared" si="59"/>
        <v>2989295.4411764704</v>
      </c>
      <c r="M309" s="189">
        <f t="shared" si="70"/>
        <v>8.3497053045186644E-3</v>
      </c>
    </row>
    <row r="310" spans="2:13" ht="29.25" customHeight="1">
      <c r="B310" s="343">
        <v>62</v>
      </c>
      <c r="C310" s="356" t="s">
        <v>20</v>
      </c>
      <c r="D310" s="370">
        <f>Q66</f>
        <v>12090</v>
      </c>
      <c r="E310" s="88" t="s">
        <v>156</v>
      </c>
      <c r="F310" s="230" t="s">
        <v>182</v>
      </c>
      <c r="G310" s="230" t="s">
        <v>537</v>
      </c>
      <c r="H310" s="138">
        <v>186</v>
      </c>
      <c r="I310" s="139">
        <v>407391880</v>
      </c>
      <c r="J310" s="140">
        <v>72338210</v>
      </c>
      <c r="K310" s="71">
        <f>SUM(I310:J310)</f>
        <v>479730090</v>
      </c>
      <c r="L310" s="181">
        <f t="shared" si="59"/>
        <v>2579194.0322580645</v>
      </c>
      <c r="M310" s="188">
        <f>IFERROR(H310/$Q$66,0)</f>
        <v>1.5384615384615385E-2</v>
      </c>
    </row>
    <row r="311" spans="2:13" ht="29.25" customHeight="1">
      <c r="B311" s="344"/>
      <c r="C311" s="337"/>
      <c r="D311" s="371"/>
      <c r="E311" s="80" t="s">
        <v>157</v>
      </c>
      <c r="F311" s="231" t="s">
        <v>183</v>
      </c>
      <c r="G311" s="231" t="s">
        <v>971</v>
      </c>
      <c r="H311" s="81">
        <v>128</v>
      </c>
      <c r="I311" s="82">
        <v>308502420</v>
      </c>
      <c r="J311" s="83">
        <v>76564740</v>
      </c>
      <c r="K311" s="72">
        <f t="shared" si="61"/>
        <v>385067160</v>
      </c>
      <c r="L311" s="182">
        <f t="shared" si="59"/>
        <v>3008337.1875</v>
      </c>
      <c r="M311" s="189">
        <f t="shared" ref="M311:M314" si="71">IFERROR(H311/$Q$66,0)</f>
        <v>1.0587262200165426E-2</v>
      </c>
    </row>
    <row r="312" spans="2:13" ht="29.25" customHeight="1">
      <c r="B312" s="344"/>
      <c r="C312" s="337"/>
      <c r="D312" s="371"/>
      <c r="E312" s="80" t="s">
        <v>158</v>
      </c>
      <c r="F312" s="231" t="s">
        <v>997</v>
      </c>
      <c r="G312" s="231" t="s">
        <v>424</v>
      </c>
      <c r="H312" s="81">
        <v>108</v>
      </c>
      <c r="I312" s="82">
        <v>234608200</v>
      </c>
      <c r="J312" s="83">
        <v>185600690</v>
      </c>
      <c r="K312" s="72">
        <f t="shared" si="61"/>
        <v>420208890</v>
      </c>
      <c r="L312" s="182">
        <f t="shared" si="59"/>
        <v>3890823.0555555555</v>
      </c>
      <c r="M312" s="189">
        <f t="shared" si="71"/>
        <v>8.9330024813895782E-3</v>
      </c>
    </row>
    <row r="313" spans="2:13" ht="29.25" customHeight="1">
      <c r="B313" s="344"/>
      <c r="C313" s="337"/>
      <c r="D313" s="371"/>
      <c r="E313" s="80" t="s">
        <v>160</v>
      </c>
      <c r="F313" s="231" t="s">
        <v>185</v>
      </c>
      <c r="G313" s="231" t="s">
        <v>567</v>
      </c>
      <c r="H313" s="81">
        <v>88</v>
      </c>
      <c r="I313" s="82">
        <v>302886370</v>
      </c>
      <c r="J313" s="83">
        <v>25120470</v>
      </c>
      <c r="K313" s="72">
        <f t="shared" si="61"/>
        <v>328006840</v>
      </c>
      <c r="L313" s="182">
        <f t="shared" si="59"/>
        <v>3727350.4545454546</v>
      </c>
      <c r="M313" s="189">
        <f t="shared" si="71"/>
        <v>7.2787427626137303E-3</v>
      </c>
    </row>
    <row r="314" spans="2:13" ht="29.25" customHeight="1" thickBot="1">
      <c r="B314" s="345"/>
      <c r="C314" s="339"/>
      <c r="D314" s="372"/>
      <c r="E314" s="84" t="s">
        <v>159</v>
      </c>
      <c r="F314" s="232" t="s">
        <v>184</v>
      </c>
      <c r="G314" s="232" t="s">
        <v>545</v>
      </c>
      <c r="H314" s="85">
        <v>75</v>
      </c>
      <c r="I314" s="86">
        <v>170462270</v>
      </c>
      <c r="J314" s="87">
        <v>44316700</v>
      </c>
      <c r="K314" s="73">
        <f t="shared" si="61"/>
        <v>214778970</v>
      </c>
      <c r="L314" s="183">
        <f t="shared" si="59"/>
        <v>2863719.6</v>
      </c>
      <c r="M314" s="189">
        <f t="shared" si="71"/>
        <v>6.2034739454094297E-3</v>
      </c>
    </row>
    <row r="315" spans="2:13" ht="29.25" customHeight="1">
      <c r="B315" s="343">
        <v>63</v>
      </c>
      <c r="C315" s="356" t="s">
        <v>31</v>
      </c>
      <c r="D315" s="370">
        <f>Q67</f>
        <v>8856</v>
      </c>
      <c r="E315" s="88" t="s">
        <v>156</v>
      </c>
      <c r="F315" s="230" t="s">
        <v>182</v>
      </c>
      <c r="G315" s="230" t="s">
        <v>537</v>
      </c>
      <c r="H315" s="138">
        <v>151</v>
      </c>
      <c r="I315" s="139">
        <v>356653350</v>
      </c>
      <c r="J315" s="140">
        <v>56486690</v>
      </c>
      <c r="K315" s="71">
        <f>SUM(I315:J315)</f>
        <v>413140040</v>
      </c>
      <c r="L315" s="181">
        <f t="shared" si="59"/>
        <v>2736026.7549668876</v>
      </c>
      <c r="M315" s="188">
        <f>IFERROR(H315/$Q$67,0)</f>
        <v>1.7050587172538392E-2</v>
      </c>
    </row>
    <row r="316" spans="2:13" ht="29.25" customHeight="1">
      <c r="B316" s="344"/>
      <c r="C316" s="337"/>
      <c r="D316" s="371"/>
      <c r="E316" s="80" t="s">
        <v>157</v>
      </c>
      <c r="F316" s="231" t="s">
        <v>183</v>
      </c>
      <c r="G316" s="231" t="s">
        <v>602</v>
      </c>
      <c r="H316" s="81">
        <v>87</v>
      </c>
      <c r="I316" s="82">
        <v>230710920</v>
      </c>
      <c r="J316" s="83">
        <v>46878650</v>
      </c>
      <c r="K316" s="72">
        <f t="shared" si="61"/>
        <v>277589570</v>
      </c>
      <c r="L316" s="182">
        <f t="shared" si="59"/>
        <v>3190684.7126436783</v>
      </c>
      <c r="M316" s="189">
        <f t="shared" ref="M316:M319" si="72">IFERROR(H316/$Q$67,0)</f>
        <v>9.8238482384823845E-3</v>
      </c>
    </row>
    <row r="317" spans="2:13" ht="29.25" customHeight="1">
      <c r="B317" s="344"/>
      <c r="C317" s="337"/>
      <c r="D317" s="371"/>
      <c r="E317" s="80" t="s">
        <v>158</v>
      </c>
      <c r="F317" s="231" t="s">
        <v>997</v>
      </c>
      <c r="G317" s="231" t="s">
        <v>424</v>
      </c>
      <c r="H317" s="81">
        <v>76</v>
      </c>
      <c r="I317" s="82">
        <v>186645080</v>
      </c>
      <c r="J317" s="83">
        <v>88048450</v>
      </c>
      <c r="K317" s="72">
        <f t="shared" si="61"/>
        <v>274693530</v>
      </c>
      <c r="L317" s="182">
        <f t="shared" si="59"/>
        <v>3614388.5526315789</v>
      </c>
      <c r="M317" s="189">
        <f t="shared" si="72"/>
        <v>8.5817524841915079E-3</v>
      </c>
    </row>
    <row r="318" spans="2:13" ht="29.25" customHeight="1">
      <c r="B318" s="344"/>
      <c r="C318" s="337"/>
      <c r="D318" s="371"/>
      <c r="E318" s="80" t="s">
        <v>160</v>
      </c>
      <c r="F318" s="231" t="s">
        <v>185</v>
      </c>
      <c r="G318" s="231" t="s">
        <v>972</v>
      </c>
      <c r="H318" s="81">
        <v>74</v>
      </c>
      <c r="I318" s="82">
        <v>213863120</v>
      </c>
      <c r="J318" s="83">
        <v>19914400</v>
      </c>
      <c r="K318" s="72">
        <f t="shared" si="61"/>
        <v>233777520</v>
      </c>
      <c r="L318" s="182">
        <f t="shared" si="59"/>
        <v>3159155.6756756757</v>
      </c>
      <c r="M318" s="189">
        <f t="shared" si="72"/>
        <v>8.3559168925022576E-3</v>
      </c>
    </row>
    <row r="319" spans="2:13" ht="29.25" customHeight="1" thickBot="1">
      <c r="B319" s="345"/>
      <c r="C319" s="339"/>
      <c r="D319" s="372"/>
      <c r="E319" s="84" t="s">
        <v>159</v>
      </c>
      <c r="F319" s="232" t="s">
        <v>184</v>
      </c>
      <c r="G319" s="232" t="s">
        <v>431</v>
      </c>
      <c r="H319" s="85">
        <v>52</v>
      </c>
      <c r="I319" s="86">
        <v>122500450</v>
      </c>
      <c r="J319" s="87">
        <v>30238270</v>
      </c>
      <c r="K319" s="73">
        <f t="shared" si="61"/>
        <v>152738720</v>
      </c>
      <c r="L319" s="183">
        <f t="shared" si="59"/>
        <v>2937283.076923077</v>
      </c>
      <c r="M319" s="189">
        <f t="shared" si="72"/>
        <v>5.871725383920506E-3</v>
      </c>
    </row>
    <row r="320" spans="2:13" ht="29.25" customHeight="1">
      <c r="B320" s="343">
        <v>64</v>
      </c>
      <c r="C320" s="356" t="s">
        <v>52</v>
      </c>
      <c r="D320" s="370">
        <f>Q68</f>
        <v>9348</v>
      </c>
      <c r="E320" s="88" t="s">
        <v>156</v>
      </c>
      <c r="F320" s="230" t="s">
        <v>182</v>
      </c>
      <c r="G320" s="230" t="s">
        <v>537</v>
      </c>
      <c r="H320" s="138">
        <v>139</v>
      </c>
      <c r="I320" s="139">
        <v>370732140</v>
      </c>
      <c r="J320" s="140">
        <v>47789170</v>
      </c>
      <c r="K320" s="71">
        <f>SUM(I320:J320)</f>
        <v>418521310</v>
      </c>
      <c r="L320" s="181">
        <f t="shared" si="59"/>
        <v>3010944.6762589929</v>
      </c>
      <c r="M320" s="188">
        <f>IFERROR(H320/$Q$68,0)</f>
        <v>1.4869490800171159E-2</v>
      </c>
    </row>
    <row r="321" spans="2:13" ht="29.25" customHeight="1">
      <c r="B321" s="344"/>
      <c r="C321" s="337"/>
      <c r="D321" s="371"/>
      <c r="E321" s="80" t="s">
        <v>157</v>
      </c>
      <c r="F321" s="231" t="s">
        <v>183</v>
      </c>
      <c r="G321" s="231" t="s">
        <v>427</v>
      </c>
      <c r="H321" s="81">
        <v>100</v>
      </c>
      <c r="I321" s="82">
        <v>313377720</v>
      </c>
      <c r="J321" s="83">
        <v>65300060</v>
      </c>
      <c r="K321" s="72">
        <f t="shared" si="61"/>
        <v>378677780</v>
      </c>
      <c r="L321" s="182">
        <f t="shared" si="59"/>
        <v>3786777.8</v>
      </c>
      <c r="M321" s="189">
        <f t="shared" ref="M321:M324" si="73">IFERROR(H321/$Q$68,0)</f>
        <v>1.069747539580659E-2</v>
      </c>
    </row>
    <row r="322" spans="2:13" ht="29.25" customHeight="1">
      <c r="B322" s="344"/>
      <c r="C322" s="337"/>
      <c r="D322" s="371"/>
      <c r="E322" s="80" t="s">
        <v>158</v>
      </c>
      <c r="F322" s="231" t="s">
        <v>997</v>
      </c>
      <c r="G322" s="231" t="s">
        <v>973</v>
      </c>
      <c r="H322" s="81">
        <v>73</v>
      </c>
      <c r="I322" s="82">
        <v>172886270</v>
      </c>
      <c r="J322" s="83">
        <v>85379030</v>
      </c>
      <c r="K322" s="72">
        <f t="shared" si="61"/>
        <v>258265300</v>
      </c>
      <c r="L322" s="182">
        <f t="shared" si="59"/>
        <v>3537880.8219178081</v>
      </c>
      <c r="M322" s="189">
        <f t="shared" si="73"/>
        <v>7.8091570389388102E-3</v>
      </c>
    </row>
    <row r="323" spans="2:13" ht="29.25" customHeight="1">
      <c r="B323" s="344"/>
      <c r="C323" s="337"/>
      <c r="D323" s="371"/>
      <c r="E323" s="80" t="s">
        <v>323</v>
      </c>
      <c r="F323" s="231" t="s">
        <v>324</v>
      </c>
      <c r="G323" s="231" t="s">
        <v>974</v>
      </c>
      <c r="H323" s="81">
        <v>69</v>
      </c>
      <c r="I323" s="82">
        <v>205962810</v>
      </c>
      <c r="J323" s="83">
        <v>31013780</v>
      </c>
      <c r="K323" s="72">
        <f t="shared" si="61"/>
        <v>236976590</v>
      </c>
      <c r="L323" s="182">
        <f t="shared" si="59"/>
        <v>3434443.3333333335</v>
      </c>
      <c r="M323" s="189">
        <f t="shared" si="73"/>
        <v>7.381258023106547E-3</v>
      </c>
    </row>
    <row r="324" spans="2:13" ht="29.25" customHeight="1" thickBot="1">
      <c r="B324" s="345"/>
      <c r="C324" s="339"/>
      <c r="D324" s="372"/>
      <c r="E324" s="84" t="s">
        <v>160</v>
      </c>
      <c r="F324" s="232" t="s">
        <v>185</v>
      </c>
      <c r="G324" s="232" t="s">
        <v>429</v>
      </c>
      <c r="H324" s="85">
        <v>67</v>
      </c>
      <c r="I324" s="86">
        <v>272635490</v>
      </c>
      <c r="J324" s="87">
        <v>16406590</v>
      </c>
      <c r="K324" s="73">
        <f t="shared" si="61"/>
        <v>289042080</v>
      </c>
      <c r="L324" s="183">
        <f t="shared" si="59"/>
        <v>4314060.8955223877</v>
      </c>
      <c r="M324" s="189">
        <f t="shared" si="73"/>
        <v>7.1673085151904153E-3</v>
      </c>
    </row>
    <row r="325" spans="2:13" ht="29.25" customHeight="1">
      <c r="B325" s="343">
        <v>65</v>
      </c>
      <c r="C325" s="356" t="s">
        <v>12</v>
      </c>
      <c r="D325" s="370">
        <f>Q69</f>
        <v>4511</v>
      </c>
      <c r="E325" s="88" t="s">
        <v>156</v>
      </c>
      <c r="F325" s="230" t="s">
        <v>182</v>
      </c>
      <c r="G325" s="230" t="s">
        <v>422</v>
      </c>
      <c r="H325" s="138">
        <v>82</v>
      </c>
      <c r="I325" s="139">
        <v>243114660</v>
      </c>
      <c r="J325" s="140">
        <v>22861240</v>
      </c>
      <c r="K325" s="71">
        <f>SUM(I325:J325)</f>
        <v>265975900</v>
      </c>
      <c r="L325" s="181">
        <f t="shared" ref="L325:L379" si="74">IFERROR(K325/H325,"-")</f>
        <v>3243608.5365853659</v>
      </c>
      <c r="M325" s="188">
        <f>IFERROR(H325/$Q$69,0)</f>
        <v>1.8177787630237197E-2</v>
      </c>
    </row>
    <row r="326" spans="2:13" ht="29.25" customHeight="1">
      <c r="B326" s="344"/>
      <c r="C326" s="337"/>
      <c r="D326" s="371"/>
      <c r="E326" s="80" t="s">
        <v>186</v>
      </c>
      <c r="F326" s="231" t="s">
        <v>187</v>
      </c>
      <c r="G326" s="231" t="s">
        <v>975</v>
      </c>
      <c r="H326" s="81">
        <v>69</v>
      </c>
      <c r="I326" s="82">
        <v>184952600</v>
      </c>
      <c r="J326" s="83">
        <v>19444820</v>
      </c>
      <c r="K326" s="72">
        <f t="shared" si="61"/>
        <v>204397420</v>
      </c>
      <c r="L326" s="182">
        <f t="shared" si="74"/>
        <v>2962281.4492753623</v>
      </c>
      <c r="M326" s="189">
        <f t="shared" ref="M326:M329" si="75">IFERROR(H326/$Q$69,0)</f>
        <v>1.529594324983374E-2</v>
      </c>
    </row>
    <row r="327" spans="2:13" ht="29.25" customHeight="1">
      <c r="B327" s="344"/>
      <c r="C327" s="337"/>
      <c r="D327" s="371"/>
      <c r="E327" s="80" t="s">
        <v>157</v>
      </c>
      <c r="F327" s="231" t="s">
        <v>183</v>
      </c>
      <c r="G327" s="231" t="s">
        <v>556</v>
      </c>
      <c r="H327" s="81">
        <v>44</v>
      </c>
      <c r="I327" s="82">
        <v>115451620</v>
      </c>
      <c r="J327" s="83">
        <v>22804450</v>
      </c>
      <c r="K327" s="72">
        <f t="shared" si="61"/>
        <v>138256070</v>
      </c>
      <c r="L327" s="182">
        <f t="shared" si="74"/>
        <v>3142183.4090909092</v>
      </c>
      <c r="M327" s="189">
        <f t="shared" si="75"/>
        <v>9.7539348259809353E-3</v>
      </c>
    </row>
    <row r="328" spans="2:13" ht="29.25" customHeight="1">
      <c r="B328" s="344"/>
      <c r="C328" s="337"/>
      <c r="D328" s="371"/>
      <c r="E328" s="80" t="s">
        <v>159</v>
      </c>
      <c r="F328" s="231" t="s">
        <v>184</v>
      </c>
      <c r="G328" s="231" t="s">
        <v>545</v>
      </c>
      <c r="H328" s="81">
        <v>40</v>
      </c>
      <c r="I328" s="82">
        <v>81845520</v>
      </c>
      <c r="J328" s="83">
        <v>16518680</v>
      </c>
      <c r="K328" s="72">
        <f t="shared" si="61"/>
        <v>98364200</v>
      </c>
      <c r="L328" s="182">
        <f t="shared" si="74"/>
        <v>2459105</v>
      </c>
      <c r="M328" s="189">
        <f t="shared" si="75"/>
        <v>8.867213478164486E-3</v>
      </c>
    </row>
    <row r="329" spans="2:13" ht="29.25" customHeight="1" thickBot="1">
      <c r="B329" s="345"/>
      <c r="C329" s="339"/>
      <c r="D329" s="372"/>
      <c r="E329" s="84" t="s">
        <v>158</v>
      </c>
      <c r="F329" s="232" t="s">
        <v>997</v>
      </c>
      <c r="G329" s="232" t="s">
        <v>976</v>
      </c>
      <c r="H329" s="85">
        <v>38</v>
      </c>
      <c r="I329" s="86">
        <v>80823480</v>
      </c>
      <c r="J329" s="87">
        <v>55672070</v>
      </c>
      <c r="K329" s="73">
        <f t="shared" si="61"/>
        <v>136495550</v>
      </c>
      <c r="L329" s="183">
        <f t="shared" si="74"/>
        <v>3591988.1578947366</v>
      </c>
      <c r="M329" s="189">
        <f t="shared" si="75"/>
        <v>8.4238528042562631E-3</v>
      </c>
    </row>
    <row r="330" spans="2:13" ht="29.25" customHeight="1">
      <c r="B330" s="343">
        <v>66</v>
      </c>
      <c r="C330" s="356" t="s">
        <v>6</v>
      </c>
      <c r="D330" s="370">
        <f>Q70</f>
        <v>4569</v>
      </c>
      <c r="E330" s="88" t="s">
        <v>156</v>
      </c>
      <c r="F330" s="230" t="s">
        <v>182</v>
      </c>
      <c r="G330" s="230" t="s">
        <v>422</v>
      </c>
      <c r="H330" s="138">
        <v>78</v>
      </c>
      <c r="I330" s="139">
        <v>200361060</v>
      </c>
      <c r="J330" s="140">
        <v>21068080</v>
      </c>
      <c r="K330" s="71">
        <f>SUM(I330:J330)</f>
        <v>221429140</v>
      </c>
      <c r="L330" s="181">
        <f t="shared" si="74"/>
        <v>2838835.128205128</v>
      </c>
      <c r="M330" s="188">
        <f>IFERROR(H330/$Q$70,0)</f>
        <v>1.7071569271175313E-2</v>
      </c>
    </row>
    <row r="331" spans="2:13" ht="29.25" customHeight="1">
      <c r="B331" s="344"/>
      <c r="C331" s="337"/>
      <c r="D331" s="371"/>
      <c r="E331" s="80" t="s">
        <v>157</v>
      </c>
      <c r="F331" s="231" t="s">
        <v>183</v>
      </c>
      <c r="G331" s="231" t="s">
        <v>600</v>
      </c>
      <c r="H331" s="81">
        <v>43</v>
      </c>
      <c r="I331" s="82">
        <v>125525330</v>
      </c>
      <c r="J331" s="83">
        <v>25203730</v>
      </c>
      <c r="K331" s="72">
        <f t="shared" ref="K331:K374" si="76">SUM(I331:J331)</f>
        <v>150729060</v>
      </c>
      <c r="L331" s="182">
        <f t="shared" si="74"/>
        <v>3505326.9767441861</v>
      </c>
      <c r="M331" s="189">
        <f t="shared" ref="M331:M334" si="77">IFERROR(H331/$Q$70,0)</f>
        <v>9.4112497264171591E-3</v>
      </c>
    </row>
    <row r="332" spans="2:13" ht="29.25" customHeight="1">
      <c r="B332" s="344"/>
      <c r="C332" s="337"/>
      <c r="D332" s="371"/>
      <c r="E332" s="80" t="s">
        <v>186</v>
      </c>
      <c r="F332" s="231" t="s">
        <v>187</v>
      </c>
      <c r="G332" s="231" t="s">
        <v>977</v>
      </c>
      <c r="H332" s="81">
        <v>42</v>
      </c>
      <c r="I332" s="82">
        <v>165914110</v>
      </c>
      <c r="J332" s="83">
        <v>5421930</v>
      </c>
      <c r="K332" s="72">
        <f t="shared" si="76"/>
        <v>171336040</v>
      </c>
      <c r="L332" s="182">
        <f t="shared" si="74"/>
        <v>4079429.5238095238</v>
      </c>
      <c r="M332" s="189">
        <f t="shared" si="77"/>
        <v>9.1923834537097834E-3</v>
      </c>
    </row>
    <row r="333" spans="2:13" ht="29.25" customHeight="1">
      <c r="B333" s="344"/>
      <c r="C333" s="337"/>
      <c r="D333" s="371"/>
      <c r="E333" s="80" t="s">
        <v>318</v>
      </c>
      <c r="F333" s="231" t="s">
        <v>319</v>
      </c>
      <c r="G333" s="231" t="s">
        <v>726</v>
      </c>
      <c r="H333" s="81">
        <v>31</v>
      </c>
      <c r="I333" s="82">
        <v>59872790</v>
      </c>
      <c r="J333" s="83">
        <v>11939940</v>
      </c>
      <c r="K333" s="72">
        <f t="shared" si="76"/>
        <v>71812730</v>
      </c>
      <c r="L333" s="182">
        <f t="shared" si="74"/>
        <v>2316539.6774193547</v>
      </c>
      <c r="M333" s="189">
        <f t="shared" si="77"/>
        <v>6.7848544539286498E-3</v>
      </c>
    </row>
    <row r="334" spans="2:13" ht="29.25" customHeight="1" thickBot="1">
      <c r="B334" s="345"/>
      <c r="C334" s="339"/>
      <c r="D334" s="372"/>
      <c r="E334" s="84" t="s">
        <v>159</v>
      </c>
      <c r="F334" s="232" t="s">
        <v>184</v>
      </c>
      <c r="G334" s="232" t="s">
        <v>620</v>
      </c>
      <c r="H334" s="85">
        <v>30</v>
      </c>
      <c r="I334" s="86">
        <v>57578610</v>
      </c>
      <c r="J334" s="87">
        <v>18881890</v>
      </c>
      <c r="K334" s="73">
        <f t="shared" si="76"/>
        <v>76460500</v>
      </c>
      <c r="L334" s="183">
        <f t="shared" si="74"/>
        <v>2548683.3333333335</v>
      </c>
      <c r="M334" s="190">
        <f t="shared" si="77"/>
        <v>6.5659881812212741E-3</v>
      </c>
    </row>
    <row r="335" spans="2:13" ht="29.25" customHeight="1">
      <c r="B335" s="343">
        <v>67</v>
      </c>
      <c r="C335" s="356" t="s">
        <v>7</v>
      </c>
      <c r="D335" s="370">
        <f>Q71</f>
        <v>2082</v>
      </c>
      <c r="E335" s="88" t="s">
        <v>156</v>
      </c>
      <c r="F335" s="230" t="s">
        <v>182</v>
      </c>
      <c r="G335" s="230" t="s">
        <v>537</v>
      </c>
      <c r="H335" s="138">
        <v>53</v>
      </c>
      <c r="I335" s="139">
        <v>145366320</v>
      </c>
      <c r="J335" s="140">
        <v>18838390</v>
      </c>
      <c r="K335" s="71">
        <f>SUM(I335:J335)</f>
        <v>164204710</v>
      </c>
      <c r="L335" s="181">
        <f t="shared" si="74"/>
        <v>3098202.0754716983</v>
      </c>
      <c r="M335" s="188">
        <f>IFERROR(H335/$Q$71,0)</f>
        <v>2.5456292026897216E-2</v>
      </c>
    </row>
    <row r="336" spans="2:13" ht="29.25" customHeight="1">
      <c r="B336" s="344"/>
      <c r="C336" s="337"/>
      <c r="D336" s="371"/>
      <c r="E336" s="80" t="s">
        <v>157</v>
      </c>
      <c r="F336" s="231" t="s">
        <v>183</v>
      </c>
      <c r="G336" s="231" t="s">
        <v>600</v>
      </c>
      <c r="H336" s="81">
        <v>25</v>
      </c>
      <c r="I336" s="82">
        <v>84757120</v>
      </c>
      <c r="J336" s="83">
        <v>17501830</v>
      </c>
      <c r="K336" s="72">
        <f t="shared" si="76"/>
        <v>102258950</v>
      </c>
      <c r="L336" s="182">
        <f t="shared" si="74"/>
        <v>4090358</v>
      </c>
      <c r="M336" s="189">
        <f t="shared" ref="M336:M339" si="78">IFERROR(H336/$Q$71,0)</f>
        <v>1.2007684918347743E-2</v>
      </c>
    </row>
    <row r="337" spans="2:13" ht="29.25" customHeight="1">
      <c r="B337" s="344"/>
      <c r="C337" s="337"/>
      <c r="D337" s="371"/>
      <c r="E337" s="80" t="s">
        <v>160</v>
      </c>
      <c r="F337" s="231" t="s">
        <v>185</v>
      </c>
      <c r="G337" s="231" t="s">
        <v>544</v>
      </c>
      <c r="H337" s="81">
        <v>23</v>
      </c>
      <c r="I337" s="82">
        <v>84634920</v>
      </c>
      <c r="J337" s="83">
        <v>4078620</v>
      </c>
      <c r="K337" s="72">
        <f t="shared" si="76"/>
        <v>88713540</v>
      </c>
      <c r="L337" s="182">
        <f t="shared" si="74"/>
        <v>3857110.4347826089</v>
      </c>
      <c r="M337" s="189">
        <f t="shared" si="78"/>
        <v>1.1047070124879923E-2</v>
      </c>
    </row>
    <row r="338" spans="2:13" ht="29.25" customHeight="1">
      <c r="B338" s="344"/>
      <c r="C338" s="337"/>
      <c r="D338" s="371"/>
      <c r="E338" s="80" t="s">
        <v>186</v>
      </c>
      <c r="F338" s="231" t="s">
        <v>187</v>
      </c>
      <c r="G338" s="231" t="s">
        <v>901</v>
      </c>
      <c r="H338" s="81">
        <v>22</v>
      </c>
      <c r="I338" s="82">
        <v>103538880</v>
      </c>
      <c r="J338" s="83">
        <v>2037420</v>
      </c>
      <c r="K338" s="72">
        <f t="shared" si="76"/>
        <v>105576300</v>
      </c>
      <c r="L338" s="182">
        <f t="shared" si="74"/>
        <v>4798922.7272727275</v>
      </c>
      <c r="M338" s="189">
        <f t="shared" si="78"/>
        <v>1.0566762728146013E-2</v>
      </c>
    </row>
    <row r="339" spans="2:13" ht="29.25" customHeight="1" thickBot="1">
      <c r="B339" s="345"/>
      <c r="C339" s="339"/>
      <c r="D339" s="372"/>
      <c r="E339" s="84" t="s">
        <v>150</v>
      </c>
      <c r="F339" s="232" t="s">
        <v>171</v>
      </c>
      <c r="G339" s="232" t="s">
        <v>876</v>
      </c>
      <c r="H339" s="85">
        <v>17</v>
      </c>
      <c r="I339" s="86">
        <v>63365230</v>
      </c>
      <c r="J339" s="87">
        <v>35747830</v>
      </c>
      <c r="K339" s="73">
        <f t="shared" si="76"/>
        <v>99113060</v>
      </c>
      <c r="L339" s="183">
        <f t="shared" si="74"/>
        <v>5830180</v>
      </c>
      <c r="M339" s="189">
        <f t="shared" si="78"/>
        <v>8.1652257444764648E-3</v>
      </c>
    </row>
    <row r="340" spans="2:13" ht="29.25" customHeight="1">
      <c r="B340" s="343">
        <v>68</v>
      </c>
      <c r="C340" s="356" t="s">
        <v>53</v>
      </c>
      <c r="D340" s="370">
        <f>Q72</f>
        <v>2824</v>
      </c>
      <c r="E340" s="88" t="s">
        <v>156</v>
      </c>
      <c r="F340" s="230" t="s">
        <v>182</v>
      </c>
      <c r="G340" s="230" t="s">
        <v>978</v>
      </c>
      <c r="H340" s="138">
        <v>49</v>
      </c>
      <c r="I340" s="139">
        <v>138582800</v>
      </c>
      <c r="J340" s="140">
        <v>15031580</v>
      </c>
      <c r="K340" s="71">
        <f>SUM(I340:J340)</f>
        <v>153614380</v>
      </c>
      <c r="L340" s="181">
        <f t="shared" si="74"/>
        <v>3134987.3469387754</v>
      </c>
      <c r="M340" s="188">
        <f>IFERROR(H340/$Q$72,0)</f>
        <v>1.7351274787535412E-2</v>
      </c>
    </row>
    <row r="341" spans="2:13" ht="29.25" customHeight="1">
      <c r="B341" s="344"/>
      <c r="C341" s="337"/>
      <c r="D341" s="371"/>
      <c r="E341" s="80" t="s">
        <v>157</v>
      </c>
      <c r="F341" s="231" t="s">
        <v>183</v>
      </c>
      <c r="G341" s="231" t="s">
        <v>959</v>
      </c>
      <c r="H341" s="81">
        <v>35</v>
      </c>
      <c r="I341" s="82">
        <v>102880290</v>
      </c>
      <c r="J341" s="83">
        <v>18059810</v>
      </c>
      <c r="K341" s="72">
        <f t="shared" si="76"/>
        <v>120940100</v>
      </c>
      <c r="L341" s="182">
        <f t="shared" si="74"/>
        <v>3455431.4285714286</v>
      </c>
      <c r="M341" s="189">
        <f t="shared" ref="M341:M344" si="79">IFERROR(H341/$Q$72,0)</f>
        <v>1.2393767705382436E-2</v>
      </c>
    </row>
    <row r="342" spans="2:13" ht="29.25" customHeight="1">
      <c r="B342" s="344"/>
      <c r="C342" s="337"/>
      <c r="D342" s="371"/>
      <c r="E342" s="80" t="s">
        <v>159</v>
      </c>
      <c r="F342" s="231" t="s">
        <v>184</v>
      </c>
      <c r="G342" s="231" t="s">
        <v>555</v>
      </c>
      <c r="H342" s="81">
        <v>31</v>
      </c>
      <c r="I342" s="82">
        <v>63916170</v>
      </c>
      <c r="J342" s="83">
        <v>18074350</v>
      </c>
      <c r="K342" s="72">
        <f t="shared" si="76"/>
        <v>81990520</v>
      </c>
      <c r="L342" s="182">
        <f t="shared" si="74"/>
        <v>2644855.4838709678</v>
      </c>
      <c r="M342" s="189">
        <f t="shared" si="79"/>
        <v>1.0977337110481586E-2</v>
      </c>
    </row>
    <row r="343" spans="2:13" ht="29.25" customHeight="1">
      <c r="B343" s="344"/>
      <c r="C343" s="337"/>
      <c r="D343" s="371"/>
      <c r="E343" s="80" t="s">
        <v>186</v>
      </c>
      <c r="F343" s="231" t="s">
        <v>187</v>
      </c>
      <c r="G343" s="231" t="s">
        <v>979</v>
      </c>
      <c r="H343" s="81">
        <v>26</v>
      </c>
      <c r="I343" s="82">
        <v>79465600</v>
      </c>
      <c r="J343" s="83">
        <v>8065060</v>
      </c>
      <c r="K343" s="72">
        <f t="shared" si="76"/>
        <v>87530660</v>
      </c>
      <c r="L343" s="182">
        <f t="shared" si="74"/>
        <v>3366563.846153846</v>
      </c>
      <c r="M343" s="189">
        <f t="shared" si="79"/>
        <v>9.2067988668555235E-3</v>
      </c>
    </row>
    <row r="344" spans="2:13" ht="29.25" customHeight="1" thickBot="1">
      <c r="B344" s="345"/>
      <c r="C344" s="339"/>
      <c r="D344" s="372"/>
      <c r="E344" s="84" t="s">
        <v>160</v>
      </c>
      <c r="F344" s="232" t="s">
        <v>185</v>
      </c>
      <c r="G344" s="232" t="s">
        <v>619</v>
      </c>
      <c r="H344" s="85">
        <v>23</v>
      </c>
      <c r="I344" s="86">
        <v>92145760</v>
      </c>
      <c r="J344" s="87">
        <v>5361080</v>
      </c>
      <c r="K344" s="73">
        <f t="shared" si="76"/>
        <v>97506840</v>
      </c>
      <c r="L344" s="183">
        <f t="shared" si="74"/>
        <v>4239427.8260869561</v>
      </c>
      <c r="M344" s="189">
        <f t="shared" si="79"/>
        <v>8.1444759206798865E-3</v>
      </c>
    </row>
    <row r="345" spans="2:13" ht="29.25" customHeight="1">
      <c r="B345" s="343">
        <v>69</v>
      </c>
      <c r="C345" s="356" t="s">
        <v>54</v>
      </c>
      <c r="D345" s="370">
        <f>Q73</f>
        <v>6225</v>
      </c>
      <c r="E345" s="88" t="s">
        <v>156</v>
      </c>
      <c r="F345" s="230" t="s">
        <v>182</v>
      </c>
      <c r="G345" s="230" t="s">
        <v>422</v>
      </c>
      <c r="H345" s="138">
        <v>96</v>
      </c>
      <c r="I345" s="139">
        <v>224552390</v>
      </c>
      <c r="J345" s="140">
        <v>38193840</v>
      </c>
      <c r="K345" s="71">
        <f>SUM(I345:J345)</f>
        <v>262746230</v>
      </c>
      <c r="L345" s="181">
        <f t="shared" si="74"/>
        <v>2736939.8958333335</v>
      </c>
      <c r="M345" s="188">
        <f>IFERROR(H345/$Q$73,0)</f>
        <v>1.5421686746987951E-2</v>
      </c>
    </row>
    <row r="346" spans="2:13" ht="29.25" customHeight="1">
      <c r="B346" s="344"/>
      <c r="C346" s="337"/>
      <c r="D346" s="371"/>
      <c r="E346" s="80" t="s">
        <v>159</v>
      </c>
      <c r="F346" s="231" t="s">
        <v>184</v>
      </c>
      <c r="G346" s="231" t="s">
        <v>980</v>
      </c>
      <c r="H346" s="81">
        <v>55</v>
      </c>
      <c r="I346" s="82">
        <v>117202790</v>
      </c>
      <c r="J346" s="83">
        <v>19315090</v>
      </c>
      <c r="K346" s="72">
        <f t="shared" si="76"/>
        <v>136517880</v>
      </c>
      <c r="L346" s="182">
        <f t="shared" si="74"/>
        <v>2482143.2727272729</v>
      </c>
      <c r="M346" s="189">
        <f t="shared" ref="M346:M349" si="80">IFERROR(H346/$Q$73,0)</f>
        <v>8.8353413654618466E-3</v>
      </c>
    </row>
    <row r="347" spans="2:13" ht="29.25" customHeight="1">
      <c r="B347" s="344"/>
      <c r="C347" s="337"/>
      <c r="D347" s="371"/>
      <c r="E347" s="80" t="s">
        <v>157</v>
      </c>
      <c r="F347" s="231" t="s">
        <v>183</v>
      </c>
      <c r="G347" s="231" t="s">
        <v>552</v>
      </c>
      <c r="H347" s="81">
        <v>54</v>
      </c>
      <c r="I347" s="82">
        <v>147490830</v>
      </c>
      <c r="J347" s="83">
        <v>29359950</v>
      </c>
      <c r="K347" s="72">
        <f t="shared" si="76"/>
        <v>176850780</v>
      </c>
      <c r="L347" s="182">
        <f t="shared" si="74"/>
        <v>3275014.4444444445</v>
      </c>
      <c r="M347" s="189">
        <f t="shared" si="80"/>
        <v>8.6746987951807231E-3</v>
      </c>
    </row>
    <row r="348" spans="2:13" ht="29.25" customHeight="1">
      <c r="B348" s="344"/>
      <c r="C348" s="337"/>
      <c r="D348" s="371"/>
      <c r="E348" s="80" t="s">
        <v>160</v>
      </c>
      <c r="F348" s="231" t="s">
        <v>185</v>
      </c>
      <c r="G348" s="231" t="s">
        <v>425</v>
      </c>
      <c r="H348" s="81">
        <v>48</v>
      </c>
      <c r="I348" s="82">
        <v>191117670</v>
      </c>
      <c r="J348" s="83">
        <v>12228840</v>
      </c>
      <c r="K348" s="72">
        <f t="shared" si="76"/>
        <v>203346510</v>
      </c>
      <c r="L348" s="182">
        <f t="shared" si="74"/>
        <v>4236385.625</v>
      </c>
      <c r="M348" s="189">
        <f t="shared" si="80"/>
        <v>7.7108433734939755E-3</v>
      </c>
    </row>
    <row r="349" spans="2:13" ht="29.25" customHeight="1" thickBot="1">
      <c r="B349" s="345"/>
      <c r="C349" s="339"/>
      <c r="D349" s="372"/>
      <c r="E349" s="84" t="s">
        <v>158</v>
      </c>
      <c r="F349" s="232" t="s">
        <v>997</v>
      </c>
      <c r="G349" s="232" t="s">
        <v>574</v>
      </c>
      <c r="H349" s="85">
        <v>41</v>
      </c>
      <c r="I349" s="86">
        <v>73081710</v>
      </c>
      <c r="J349" s="87">
        <v>60310480</v>
      </c>
      <c r="K349" s="73">
        <f t="shared" si="76"/>
        <v>133392190</v>
      </c>
      <c r="L349" s="183">
        <f t="shared" si="74"/>
        <v>3253468.0487804879</v>
      </c>
      <c r="M349" s="189">
        <f t="shared" si="80"/>
        <v>6.5863453815261045E-3</v>
      </c>
    </row>
    <row r="350" spans="2:13" ht="29.25" customHeight="1">
      <c r="B350" s="343">
        <v>70</v>
      </c>
      <c r="C350" s="356" t="s">
        <v>55</v>
      </c>
      <c r="D350" s="370">
        <f>Q74</f>
        <v>1186</v>
      </c>
      <c r="E350" s="88" t="s">
        <v>156</v>
      </c>
      <c r="F350" s="230" t="s">
        <v>182</v>
      </c>
      <c r="G350" s="230" t="s">
        <v>981</v>
      </c>
      <c r="H350" s="138">
        <v>25</v>
      </c>
      <c r="I350" s="139">
        <v>67306160</v>
      </c>
      <c r="J350" s="140">
        <v>9563460</v>
      </c>
      <c r="K350" s="71">
        <f>SUM(I350:J350)</f>
        <v>76869620</v>
      </c>
      <c r="L350" s="181">
        <f t="shared" si="74"/>
        <v>3074784.8</v>
      </c>
      <c r="M350" s="188">
        <f>IFERROR(H350/$Q$74,0)</f>
        <v>2.1079258010118045E-2</v>
      </c>
    </row>
    <row r="351" spans="2:13" ht="29.25" customHeight="1">
      <c r="B351" s="344"/>
      <c r="C351" s="337"/>
      <c r="D351" s="371"/>
      <c r="E351" s="80" t="s">
        <v>157</v>
      </c>
      <c r="F351" s="231" t="s">
        <v>183</v>
      </c>
      <c r="G351" s="231" t="s">
        <v>423</v>
      </c>
      <c r="H351" s="81">
        <v>12</v>
      </c>
      <c r="I351" s="82">
        <v>38964580</v>
      </c>
      <c r="J351" s="83">
        <v>8696950</v>
      </c>
      <c r="K351" s="72">
        <f t="shared" si="76"/>
        <v>47661530</v>
      </c>
      <c r="L351" s="182">
        <f t="shared" si="74"/>
        <v>3971794.1666666665</v>
      </c>
      <c r="M351" s="189">
        <f t="shared" ref="M351:M354" si="81">IFERROR(H351/$Q$74,0)</f>
        <v>1.0118043844856661E-2</v>
      </c>
    </row>
    <row r="352" spans="2:13" ht="29.25" customHeight="1">
      <c r="B352" s="344"/>
      <c r="C352" s="337"/>
      <c r="D352" s="371"/>
      <c r="E352" s="80" t="s">
        <v>160</v>
      </c>
      <c r="F352" s="231" t="s">
        <v>185</v>
      </c>
      <c r="G352" s="231" t="s">
        <v>982</v>
      </c>
      <c r="H352" s="81">
        <v>11</v>
      </c>
      <c r="I352" s="82">
        <v>30551850</v>
      </c>
      <c r="J352" s="83">
        <v>4413560</v>
      </c>
      <c r="K352" s="72">
        <f t="shared" si="76"/>
        <v>34965410</v>
      </c>
      <c r="L352" s="182">
        <f t="shared" si="74"/>
        <v>3178673.6363636362</v>
      </c>
      <c r="M352" s="189">
        <f t="shared" si="81"/>
        <v>9.2748735244519397E-3</v>
      </c>
    </row>
    <row r="353" spans="2:13" ht="29.25" customHeight="1">
      <c r="B353" s="344"/>
      <c r="C353" s="337"/>
      <c r="D353" s="371"/>
      <c r="E353" s="80" t="s">
        <v>186</v>
      </c>
      <c r="F353" s="231" t="s">
        <v>187</v>
      </c>
      <c r="G353" s="231" t="s">
        <v>983</v>
      </c>
      <c r="H353" s="81">
        <v>9</v>
      </c>
      <c r="I353" s="82">
        <v>25806500</v>
      </c>
      <c r="J353" s="83">
        <v>2671000</v>
      </c>
      <c r="K353" s="72">
        <f t="shared" si="76"/>
        <v>28477500</v>
      </c>
      <c r="L353" s="182">
        <f t="shared" si="74"/>
        <v>3164166.6666666665</v>
      </c>
      <c r="M353" s="189">
        <f t="shared" si="81"/>
        <v>7.5885328836424954E-3</v>
      </c>
    </row>
    <row r="354" spans="2:13" ht="29.25" customHeight="1" thickBot="1">
      <c r="B354" s="345"/>
      <c r="C354" s="339"/>
      <c r="D354" s="372"/>
      <c r="E354" s="84" t="s">
        <v>323</v>
      </c>
      <c r="F354" s="232" t="s">
        <v>324</v>
      </c>
      <c r="G354" s="232" t="s">
        <v>984</v>
      </c>
      <c r="H354" s="85">
        <v>8</v>
      </c>
      <c r="I354" s="86">
        <v>14657470</v>
      </c>
      <c r="J354" s="87">
        <v>3345030</v>
      </c>
      <c r="K354" s="73">
        <f t="shared" si="76"/>
        <v>18002500</v>
      </c>
      <c r="L354" s="183">
        <f t="shared" si="74"/>
        <v>2250312.5</v>
      </c>
      <c r="M354" s="189">
        <f t="shared" si="81"/>
        <v>6.7453625632377737E-3</v>
      </c>
    </row>
    <row r="355" spans="2:13" ht="29.25" customHeight="1">
      <c r="B355" s="343">
        <v>71</v>
      </c>
      <c r="C355" s="356" t="s">
        <v>56</v>
      </c>
      <c r="D355" s="370">
        <f>Q75</f>
        <v>3467</v>
      </c>
      <c r="E355" s="88" t="s">
        <v>156</v>
      </c>
      <c r="F355" s="230" t="s">
        <v>182</v>
      </c>
      <c r="G355" s="230" t="s">
        <v>537</v>
      </c>
      <c r="H355" s="138">
        <v>86</v>
      </c>
      <c r="I355" s="139">
        <v>244428430</v>
      </c>
      <c r="J355" s="140">
        <v>31198100</v>
      </c>
      <c r="K355" s="71">
        <f>SUM(I355:J355)</f>
        <v>275626530</v>
      </c>
      <c r="L355" s="181">
        <f t="shared" si="74"/>
        <v>3204959.6511627906</v>
      </c>
      <c r="M355" s="188">
        <f>IFERROR(H355/$Q$75,0)</f>
        <v>2.4805307182001732E-2</v>
      </c>
    </row>
    <row r="356" spans="2:13" ht="29.25" customHeight="1">
      <c r="B356" s="344"/>
      <c r="C356" s="337"/>
      <c r="D356" s="371"/>
      <c r="E356" s="80" t="s">
        <v>157</v>
      </c>
      <c r="F356" s="231" t="s">
        <v>183</v>
      </c>
      <c r="G356" s="231" t="s">
        <v>427</v>
      </c>
      <c r="H356" s="81">
        <v>45</v>
      </c>
      <c r="I356" s="82">
        <v>131407660</v>
      </c>
      <c r="J356" s="83">
        <v>34717170</v>
      </c>
      <c r="K356" s="72">
        <f t="shared" si="76"/>
        <v>166124830</v>
      </c>
      <c r="L356" s="182">
        <f t="shared" si="74"/>
        <v>3691662.888888889</v>
      </c>
      <c r="M356" s="189">
        <f t="shared" ref="M356:M359" si="82">IFERROR(H356/$Q$75,0)</f>
        <v>1.2979521199884627E-2</v>
      </c>
    </row>
    <row r="357" spans="2:13" ht="29.25" customHeight="1">
      <c r="B357" s="344"/>
      <c r="C357" s="337"/>
      <c r="D357" s="371"/>
      <c r="E357" s="80" t="s">
        <v>158</v>
      </c>
      <c r="F357" s="231" t="s">
        <v>997</v>
      </c>
      <c r="G357" s="231" t="s">
        <v>985</v>
      </c>
      <c r="H357" s="81">
        <v>30</v>
      </c>
      <c r="I357" s="82">
        <v>69538110</v>
      </c>
      <c r="J357" s="83">
        <v>29049130</v>
      </c>
      <c r="K357" s="72">
        <f t="shared" si="76"/>
        <v>98587240</v>
      </c>
      <c r="L357" s="182">
        <f t="shared" si="74"/>
        <v>3286241.3333333335</v>
      </c>
      <c r="M357" s="189">
        <f t="shared" si="82"/>
        <v>8.6530141332564169E-3</v>
      </c>
    </row>
    <row r="358" spans="2:13" ht="29.25" customHeight="1">
      <c r="B358" s="344"/>
      <c r="C358" s="337"/>
      <c r="D358" s="371"/>
      <c r="E358" s="80" t="s">
        <v>186</v>
      </c>
      <c r="F358" s="231" t="s">
        <v>187</v>
      </c>
      <c r="G358" s="231" t="s">
        <v>986</v>
      </c>
      <c r="H358" s="81">
        <v>30</v>
      </c>
      <c r="I358" s="82">
        <v>108281720</v>
      </c>
      <c r="J358" s="83">
        <v>7414280</v>
      </c>
      <c r="K358" s="72">
        <f t="shared" si="76"/>
        <v>115696000</v>
      </c>
      <c r="L358" s="182">
        <f t="shared" si="74"/>
        <v>3856533.3333333335</v>
      </c>
      <c r="M358" s="189">
        <f t="shared" si="82"/>
        <v>8.6530141332564169E-3</v>
      </c>
    </row>
    <row r="359" spans="2:13" ht="29.25" customHeight="1" thickBot="1">
      <c r="B359" s="345"/>
      <c r="C359" s="339"/>
      <c r="D359" s="372"/>
      <c r="E359" s="84" t="s">
        <v>323</v>
      </c>
      <c r="F359" s="232" t="s">
        <v>324</v>
      </c>
      <c r="G359" s="232" t="s">
        <v>987</v>
      </c>
      <c r="H359" s="85">
        <v>27</v>
      </c>
      <c r="I359" s="86">
        <v>86610950</v>
      </c>
      <c r="J359" s="87">
        <v>12999100</v>
      </c>
      <c r="K359" s="73">
        <f t="shared" si="76"/>
        <v>99610050</v>
      </c>
      <c r="L359" s="183">
        <f t="shared" si="74"/>
        <v>3689261.111111111</v>
      </c>
      <c r="M359" s="189">
        <f t="shared" si="82"/>
        <v>7.787712719930776E-3</v>
      </c>
    </row>
    <row r="360" spans="2:13" ht="29.25" customHeight="1">
      <c r="B360" s="343">
        <v>72</v>
      </c>
      <c r="C360" s="356" t="s">
        <v>32</v>
      </c>
      <c r="D360" s="370">
        <f>Q76</f>
        <v>2051</v>
      </c>
      <c r="E360" s="88" t="s">
        <v>156</v>
      </c>
      <c r="F360" s="230" t="s">
        <v>182</v>
      </c>
      <c r="G360" s="230" t="s">
        <v>952</v>
      </c>
      <c r="H360" s="138">
        <v>42</v>
      </c>
      <c r="I360" s="139">
        <v>88845130</v>
      </c>
      <c r="J360" s="140">
        <v>15222990</v>
      </c>
      <c r="K360" s="71">
        <f>SUM(I360:J360)</f>
        <v>104068120</v>
      </c>
      <c r="L360" s="181">
        <f t="shared" si="74"/>
        <v>2477812.3809523811</v>
      </c>
      <c r="M360" s="188">
        <f>IFERROR(H360/$Q$76,0)</f>
        <v>2.0477815699658702E-2</v>
      </c>
    </row>
    <row r="361" spans="2:13" ht="29.25" customHeight="1">
      <c r="B361" s="344"/>
      <c r="C361" s="337"/>
      <c r="D361" s="371"/>
      <c r="E361" s="80" t="s">
        <v>157</v>
      </c>
      <c r="F361" s="231" t="s">
        <v>183</v>
      </c>
      <c r="G361" s="231" t="s">
        <v>929</v>
      </c>
      <c r="H361" s="81">
        <v>28</v>
      </c>
      <c r="I361" s="82">
        <v>74225090</v>
      </c>
      <c r="J361" s="83">
        <v>15252160</v>
      </c>
      <c r="K361" s="72">
        <f t="shared" si="76"/>
        <v>89477250</v>
      </c>
      <c r="L361" s="182">
        <f t="shared" si="74"/>
        <v>3195616.0714285714</v>
      </c>
      <c r="M361" s="189">
        <f t="shared" ref="M361:M364" si="83">IFERROR(H361/$Q$76,0)</f>
        <v>1.3651877133105802E-2</v>
      </c>
    </row>
    <row r="362" spans="2:13" ht="29.25" customHeight="1">
      <c r="B362" s="344"/>
      <c r="C362" s="337"/>
      <c r="D362" s="371"/>
      <c r="E362" s="80" t="s">
        <v>159</v>
      </c>
      <c r="F362" s="231" t="s">
        <v>184</v>
      </c>
      <c r="G362" s="231" t="s">
        <v>988</v>
      </c>
      <c r="H362" s="81">
        <v>20</v>
      </c>
      <c r="I362" s="82">
        <v>39800300</v>
      </c>
      <c r="J362" s="83">
        <v>8857730</v>
      </c>
      <c r="K362" s="72">
        <f t="shared" si="76"/>
        <v>48658030</v>
      </c>
      <c r="L362" s="182">
        <f t="shared" si="74"/>
        <v>2432901.5</v>
      </c>
      <c r="M362" s="189">
        <f t="shared" si="83"/>
        <v>9.751340809361287E-3</v>
      </c>
    </row>
    <row r="363" spans="2:13" ht="29.25" customHeight="1">
      <c r="B363" s="344"/>
      <c r="C363" s="337"/>
      <c r="D363" s="371"/>
      <c r="E363" s="80" t="s">
        <v>318</v>
      </c>
      <c r="F363" s="231" t="s">
        <v>319</v>
      </c>
      <c r="G363" s="231" t="s">
        <v>906</v>
      </c>
      <c r="H363" s="81">
        <v>16</v>
      </c>
      <c r="I363" s="82">
        <v>27875570</v>
      </c>
      <c r="J363" s="83">
        <v>5990290</v>
      </c>
      <c r="K363" s="72">
        <f t="shared" si="76"/>
        <v>33865860</v>
      </c>
      <c r="L363" s="182">
        <f t="shared" si="74"/>
        <v>2116616.25</v>
      </c>
      <c r="M363" s="189">
        <f t="shared" si="83"/>
        <v>7.8010726474890294E-3</v>
      </c>
    </row>
    <row r="364" spans="2:13" ht="29.25" customHeight="1" thickBot="1">
      <c r="B364" s="345"/>
      <c r="C364" s="339"/>
      <c r="D364" s="372"/>
      <c r="E364" s="84" t="s">
        <v>323</v>
      </c>
      <c r="F364" s="232" t="s">
        <v>324</v>
      </c>
      <c r="G364" s="232" t="s">
        <v>989</v>
      </c>
      <c r="H364" s="85">
        <v>16</v>
      </c>
      <c r="I364" s="86">
        <v>30371340</v>
      </c>
      <c r="J364" s="87">
        <v>7748840</v>
      </c>
      <c r="K364" s="73">
        <f t="shared" si="76"/>
        <v>38120180</v>
      </c>
      <c r="L364" s="183">
        <f t="shared" si="74"/>
        <v>2382511.25</v>
      </c>
      <c r="M364" s="190">
        <f t="shared" si="83"/>
        <v>7.8010726474890294E-3</v>
      </c>
    </row>
    <row r="365" spans="2:13" ht="29.25" customHeight="1">
      <c r="B365" s="343">
        <v>73</v>
      </c>
      <c r="C365" s="356" t="s">
        <v>33</v>
      </c>
      <c r="D365" s="370">
        <f>Q77</f>
        <v>2849</v>
      </c>
      <c r="E365" s="88" t="s">
        <v>156</v>
      </c>
      <c r="F365" s="230" t="s">
        <v>182</v>
      </c>
      <c r="G365" s="230" t="s">
        <v>422</v>
      </c>
      <c r="H365" s="138">
        <v>47</v>
      </c>
      <c r="I365" s="139">
        <v>104797210</v>
      </c>
      <c r="J365" s="140">
        <v>14907230</v>
      </c>
      <c r="K365" s="71">
        <f>SUM(I365:J365)</f>
        <v>119704440</v>
      </c>
      <c r="L365" s="181">
        <f t="shared" si="74"/>
        <v>2546902.9787234045</v>
      </c>
      <c r="M365" s="188">
        <f>IFERROR(H365/$Q$77,0)</f>
        <v>1.6497016497016497E-2</v>
      </c>
    </row>
    <row r="366" spans="2:13" ht="29.25" customHeight="1">
      <c r="B366" s="344"/>
      <c r="C366" s="337"/>
      <c r="D366" s="371"/>
      <c r="E366" s="80" t="s">
        <v>158</v>
      </c>
      <c r="F366" s="231" t="s">
        <v>997</v>
      </c>
      <c r="G366" s="231" t="s">
        <v>990</v>
      </c>
      <c r="H366" s="81">
        <v>39</v>
      </c>
      <c r="I366" s="82">
        <v>74634510</v>
      </c>
      <c r="J366" s="83">
        <v>63981080</v>
      </c>
      <c r="K366" s="72">
        <f t="shared" si="76"/>
        <v>138615590</v>
      </c>
      <c r="L366" s="182">
        <f t="shared" si="74"/>
        <v>3554245.8974358975</v>
      </c>
      <c r="M366" s="189">
        <f t="shared" ref="M366:M369" si="84">IFERROR(H366/$Q$77,0)</f>
        <v>1.368901368901369E-2</v>
      </c>
    </row>
    <row r="367" spans="2:13" ht="29.25" customHeight="1">
      <c r="B367" s="344"/>
      <c r="C367" s="337"/>
      <c r="D367" s="371"/>
      <c r="E367" s="80" t="s">
        <v>318</v>
      </c>
      <c r="F367" s="231" t="s">
        <v>319</v>
      </c>
      <c r="G367" s="231" t="s">
        <v>991</v>
      </c>
      <c r="H367" s="81">
        <v>27</v>
      </c>
      <c r="I367" s="82">
        <v>50046630</v>
      </c>
      <c r="J367" s="83">
        <v>10710060</v>
      </c>
      <c r="K367" s="72">
        <f t="shared" si="76"/>
        <v>60756690</v>
      </c>
      <c r="L367" s="182">
        <f t="shared" si="74"/>
        <v>2250247.777777778</v>
      </c>
      <c r="M367" s="189">
        <f t="shared" si="84"/>
        <v>9.4770094770094768E-3</v>
      </c>
    </row>
    <row r="368" spans="2:13" ht="29.25" customHeight="1">
      <c r="B368" s="344"/>
      <c r="C368" s="337"/>
      <c r="D368" s="371"/>
      <c r="E368" s="80" t="s">
        <v>157</v>
      </c>
      <c r="F368" s="231" t="s">
        <v>183</v>
      </c>
      <c r="G368" s="231" t="s">
        <v>603</v>
      </c>
      <c r="H368" s="81">
        <v>26</v>
      </c>
      <c r="I368" s="82">
        <v>92013230</v>
      </c>
      <c r="J368" s="83">
        <v>12449880</v>
      </c>
      <c r="K368" s="72">
        <f t="shared" si="76"/>
        <v>104463110</v>
      </c>
      <c r="L368" s="182">
        <f t="shared" si="74"/>
        <v>4017811.923076923</v>
      </c>
      <c r="M368" s="189">
        <f t="shared" si="84"/>
        <v>9.1260091260091259E-3</v>
      </c>
    </row>
    <row r="369" spans="2:13" ht="29.25" customHeight="1" thickBot="1">
      <c r="B369" s="345"/>
      <c r="C369" s="339"/>
      <c r="D369" s="372"/>
      <c r="E369" s="84" t="s">
        <v>159</v>
      </c>
      <c r="F369" s="232" t="s">
        <v>184</v>
      </c>
      <c r="G369" s="232" t="s">
        <v>992</v>
      </c>
      <c r="H369" s="85">
        <v>25</v>
      </c>
      <c r="I369" s="86">
        <v>65031360</v>
      </c>
      <c r="J369" s="87">
        <v>9223860</v>
      </c>
      <c r="K369" s="73">
        <f t="shared" si="76"/>
        <v>74255220</v>
      </c>
      <c r="L369" s="183">
        <f t="shared" si="74"/>
        <v>2970208.8</v>
      </c>
      <c r="M369" s="189">
        <f t="shared" si="84"/>
        <v>8.775008775008775E-3</v>
      </c>
    </row>
    <row r="370" spans="2:13" ht="29.25" customHeight="1">
      <c r="B370" s="343">
        <v>74</v>
      </c>
      <c r="C370" s="356" t="s">
        <v>34</v>
      </c>
      <c r="D370" s="370">
        <f>Q78</f>
        <v>1287</v>
      </c>
      <c r="E370" s="88" t="s">
        <v>158</v>
      </c>
      <c r="F370" s="230" t="s">
        <v>997</v>
      </c>
      <c r="G370" s="230" t="s">
        <v>993</v>
      </c>
      <c r="H370" s="138">
        <v>19</v>
      </c>
      <c r="I370" s="139">
        <v>31583660</v>
      </c>
      <c r="J370" s="140">
        <v>19165150</v>
      </c>
      <c r="K370" s="71">
        <f>SUM(I370:J370)</f>
        <v>50748810</v>
      </c>
      <c r="L370" s="181">
        <f t="shared" si="74"/>
        <v>2670990</v>
      </c>
      <c r="M370" s="188">
        <f>IFERROR(H370/$Q$78,0)</f>
        <v>1.4763014763014764E-2</v>
      </c>
    </row>
    <row r="371" spans="2:13" ht="29.25" customHeight="1">
      <c r="B371" s="344"/>
      <c r="C371" s="337"/>
      <c r="D371" s="371"/>
      <c r="E371" s="80" t="s">
        <v>156</v>
      </c>
      <c r="F371" s="231" t="s">
        <v>182</v>
      </c>
      <c r="G371" s="231" t="s">
        <v>560</v>
      </c>
      <c r="H371" s="81">
        <v>19</v>
      </c>
      <c r="I371" s="82">
        <v>45447200</v>
      </c>
      <c r="J371" s="83">
        <v>7485790</v>
      </c>
      <c r="K371" s="72">
        <f t="shared" si="76"/>
        <v>52932990</v>
      </c>
      <c r="L371" s="182">
        <f t="shared" si="74"/>
        <v>2785946.8421052634</v>
      </c>
      <c r="M371" s="189">
        <f t="shared" ref="M371:M374" si="85">IFERROR(H371/$Q$78,0)</f>
        <v>1.4763014763014764E-2</v>
      </c>
    </row>
    <row r="372" spans="2:13" ht="29.25" customHeight="1">
      <c r="B372" s="344"/>
      <c r="C372" s="337"/>
      <c r="D372" s="371"/>
      <c r="E372" s="80" t="s">
        <v>159</v>
      </c>
      <c r="F372" s="231" t="s">
        <v>184</v>
      </c>
      <c r="G372" s="231" t="s">
        <v>433</v>
      </c>
      <c r="H372" s="81">
        <v>17</v>
      </c>
      <c r="I372" s="82">
        <v>34315450</v>
      </c>
      <c r="J372" s="83">
        <v>9822200</v>
      </c>
      <c r="K372" s="72">
        <f t="shared" si="76"/>
        <v>44137650</v>
      </c>
      <c r="L372" s="182">
        <f t="shared" si="74"/>
        <v>2596332.3529411764</v>
      </c>
      <c r="M372" s="189">
        <f t="shared" si="85"/>
        <v>1.320901320901321E-2</v>
      </c>
    </row>
    <row r="373" spans="2:13" ht="29.25" customHeight="1">
      <c r="B373" s="344"/>
      <c r="C373" s="337"/>
      <c r="D373" s="371"/>
      <c r="E373" s="80" t="s">
        <v>160</v>
      </c>
      <c r="F373" s="231" t="s">
        <v>185</v>
      </c>
      <c r="G373" s="231" t="s">
        <v>994</v>
      </c>
      <c r="H373" s="81">
        <v>15</v>
      </c>
      <c r="I373" s="82">
        <v>53516640</v>
      </c>
      <c r="J373" s="83">
        <v>2181050</v>
      </c>
      <c r="K373" s="72">
        <f t="shared" si="76"/>
        <v>55697690</v>
      </c>
      <c r="L373" s="182">
        <f t="shared" si="74"/>
        <v>3713179.3333333335</v>
      </c>
      <c r="M373" s="189">
        <f t="shared" si="85"/>
        <v>1.1655011655011656E-2</v>
      </c>
    </row>
    <row r="374" spans="2:13" ht="29.25" customHeight="1" thickBot="1">
      <c r="B374" s="344"/>
      <c r="C374" s="337"/>
      <c r="D374" s="371"/>
      <c r="E374" s="89" t="s">
        <v>318</v>
      </c>
      <c r="F374" s="233" t="s">
        <v>319</v>
      </c>
      <c r="G374" s="233" t="s">
        <v>995</v>
      </c>
      <c r="H374" s="85">
        <v>14</v>
      </c>
      <c r="I374" s="86">
        <v>25103630</v>
      </c>
      <c r="J374" s="87">
        <v>3974660</v>
      </c>
      <c r="K374" s="73">
        <f t="shared" si="76"/>
        <v>29078290</v>
      </c>
      <c r="L374" s="183">
        <f t="shared" si="74"/>
        <v>2077020.7142857143</v>
      </c>
      <c r="M374" s="191">
        <f t="shared" si="85"/>
        <v>1.0878010878010878E-2</v>
      </c>
    </row>
    <row r="375" spans="2:13" ht="29.25" customHeight="1" thickTop="1">
      <c r="B375" s="334" t="s">
        <v>1006</v>
      </c>
      <c r="C375" s="335"/>
      <c r="D375" s="373">
        <f>Q79</f>
        <v>1252666</v>
      </c>
      <c r="E375" s="75" t="str">
        <f>'高額レセ疾病傾向(患者数順)'!$C$7</f>
        <v>1901</v>
      </c>
      <c r="F375" s="234" t="str">
        <f>'高額レセ疾病傾向(患者数順)'!$D$7</f>
        <v>骨折</v>
      </c>
      <c r="G375" s="234" t="str">
        <f>'高額レセ疾病傾向(患者数順)'!$E$7</f>
        <v>大腿骨頚部骨折,大腿骨転子部骨折,腰椎圧迫骨折</v>
      </c>
      <c r="H375" s="76">
        <f>'高額レセ疾病傾向(患者数順)'!$F$7</f>
        <v>22293</v>
      </c>
      <c r="I375" s="77">
        <f>'高額レセ疾病傾向(患者数順)'!$G$7</f>
        <v>57454397580</v>
      </c>
      <c r="J375" s="78">
        <f>'高額レセ疾病傾向(患者数順)'!$H$7</f>
        <v>8874260950</v>
      </c>
      <c r="K375" s="79">
        <f>'高額レセ疾病傾向(患者数順)'!$I$7</f>
        <v>66328658530</v>
      </c>
      <c r="L375" s="195">
        <f t="shared" si="74"/>
        <v>2975313.261113354</v>
      </c>
      <c r="M375" s="196">
        <f>IFERROR(H375/$Q$79,0)</f>
        <v>1.7796443744781131E-2</v>
      </c>
    </row>
    <row r="376" spans="2:13" ht="29.25" customHeight="1">
      <c r="B376" s="336"/>
      <c r="C376" s="337"/>
      <c r="D376" s="371"/>
      <c r="E376" s="80" t="str">
        <f>'高額レセ疾病傾向(患者数順)'!$C$8</f>
        <v>0903</v>
      </c>
      <c r="F376" s="231" t="str">
        <f>'高額レセ疾病傾向(患者数順)'!$D$8</f>
        <v>その他の心疾患</v>
      </c>
      <c r="G376" s="231" t="str">
        <f>'高額レセ疾病傾向(患者数順)'!$E$8</f>
        <v>うっ血性心不全,慢性心不全,慢性うっ血性心不全</v>
      </c>
      <c r="H376" s="81">
        <f>'高額レセ疾病傾向(患者数順)'!$F$8</f>
        <v>15054</v>
      </c>
      <c r="I376" s="82">
        <f>'高額レセ疾病傾向(患者数順)'!$G$8</f>
        <v>42052111640</v>
      </c>
      <c r="J376" s="83">
        <f>'高額レセ疾病傾向(患者数順)'!$H$8</f>
        <v>9542001720</v>
      </c>
      <c r="K376" s="72">
        <f>'高額レセ疾病傾向(患者数順)'!$I$8</f>
        <v>51594113360</v>
      </c>
      <c r="L376" s="182">
        <f t="shared" si="74"/>
        <v>3427269.3875381961</v>
      </c>
      <c r="M376" s="189">
        <f t="shared" ref="M376:M379" si="86">IFERROR(H376/$Q$79,0)</f>
        <v>1.2017568928988254E-2</v>
      </c>
    </row>
    <row r="377" spans="2:13" ht="29.25" customHeight="1">
      <c r="B377" s="336"/>
      <c r="C377" s="337"/>
      <c r="D377" s="371"/>
      <c r="E377" s="80" t="str">
        <f>'高額レセ疾病傾向(患者数順)'!$C$9</f>
        <v>0210</v>
      </c>
      <c r="F377" s="231" t="str">
        <f>'高額レセ疾病傾向(患者数順)'!$D$9</f>
        <v>その他の悪性新生物&lt;腫瘍&gt;</v>
      </c>
      <c r="G377" s="231" t="str">
        <f>'高額レセ疾病傾向(患者数順)'!$E$9</f>
        <v>前立腺癌,膵頭部癌,多発性骨髄腫</v>
      </c>
      <c r="H377" s="81">
        <f>'高額レセ疾病傾向(患者数順)'!$F$9</f>
        <v>11759</v>
      </c>
      <c r="I377" s="82">
        <f>'高額レセ疾病傾向(患者数順)'!$G$9</f>
        <v>25274802480</v>
      </c>
      <c r="J377" s="83">
        <f>'高額レセ疾病傾向(患者数順)'!$H$9</f>
        <v>17382429910</v>
      </c>
      <c r="K377" s="72">
        <f>'高額レセ疾病傾向(患者数順)'!$I$9</f>
        <v>42657232390</v>
      </c>
      <c r="L377" s="182">
        <f t="shared" si="74"/>
        <v>3627624.1508631688</v>
      </c>
      <c r="M377" s="189">
        <f t="shared" si="86"/>
        <v>9.3871790245763833E-3</v>
      </c>
    </row>
    <row r="378" spans="2:13" ht="29.25" customHeight="1">
      <c r="B378" s="336"/>
      <c r="C378" s="337"/>
      <c r="D378" s="371"/>
      <c r="E378" s="80" t="str">
        <f>'高額レセ疾病傾向(患者数順)'!$C$10</f>
        <v>0906</v>
      </c>
      <c r="F378" s="231" t="str">
        <f>'高額レセ疾病傾向(患者数順)'!$D$10</f>
        <v>脳梗塞</v>
      </c>
      <c r="G378" s="231" t="str">
        <f>'高額レセ疾病傾向(患者数順)'!$E$10</f>
        <v>心原性脳塞栓症,脳梗塞,アテローム血栓性脳梗塞</v>
      </c>
      <c r="H378" s="81">
        <f>'高額レセ疾病傾向(患者数順)'!$F$10</f>
        <v>10136</v>
      </c>
      <c r="I378" s="82">
        <f>'高額レセ疾病傾向(患者数順)'!$G$10</f>
        <v>35642285730</v>
      </c>
      <c r="J378" s="83">
        <f>'高額レセ疾病傾向(患者数順)'!$H$10</f>
        <v>3003105950</v>
      </c>
      <c r="K378" s="72">
        <f>'高額レセ疾病傾向(患者数順)'!$I$10</f>
        <v>38645391680</v>
      </c>
      <c r="L378" s="182">
        <f t="shared" si="74"/>
        <v>3812686.6298342543</v>
      </c>
      <c r="M378" s="189">
        <f t="shared" si="86"/>
        <v>8.0915423584578816E-3</v>
      </c>
    </row>
    <row r="379" spans="2:13" ht="29.25" customHeight="1" thickBot="1">
      <c r="B379" s="338"/>
      <c r="C379" s="339"/>
      <c r="D379" s="372"/>
      <c r="E379" s="84" t="str">
        <f>'高額レセ疾病傾向(患者数順)'!$C$11</f>
        <v>1011</v>
      </c>
      <c r="F379" s="232" t="str">
        <f>'高額レセ疾病傾向(患者数順)'!$D$11</f>
        <v>その他の呼吸器系の疾患</v>
      </c>
      <c r="G379" s="232" t="str">
        <f>'高額レセ疾病傾向(患者数順)'!$E$11</f>
        <v>誤嚥性肺炎,間質性肺炎,胸水貯留</v>
      </c>
      <c r="H379" s="85">
        <f>'高額レセ疾病傾向(患者数順)'!$F$11</f>
        <v>10100</v>
      </c>
      <c r="I379" s="86">
        <f>'高額レセ疾病傾向(患者数順)'!$G$11</f>
        <v>23735776040</v>
      </c>
      <c r="J379" s="87">
        <f>'高額レセ疾病傾向(患者数順)'!$H$11</f>
        <v>4887168940</v>
      </c>
      <c r="K379" s="73">
        <f>'高額レセ疾病傾向(患者数順)'!I$11</f>
        <v>28622944980</v>
      </c>
      <c r="L379" s="183">
        <f t="shared" si="74"/>
        <v>2833954.9485148513</v>
      </c>
      <c r="M379" s="190">
        <f t="shared" si="86"/>
        <v>8.0628036523702241E-3</v>
      </c>
    </row>
    <row r="380" spans="2:13" ht="13.5" customHeight="1">
      <c r="B380" s="23" t="s">
        <v>386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335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358</v>
      </c>
      <c r="D383" s="70"/>
      <c r="G383" s="26"/>
    </row>
    <row r="384" spans="2:13" ht="13.5" customHeight="1">
      <c r="B384" s="70" t="s">
        <v>700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6383" man="1"/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64" max="16383" man="1"/>
  </rowBreaks>
  <colBreaks count="1" manualBreakCount="1">
    <brk id="13" max="1048575" man="1"/>
  </colBreaks>
  <ignoredErrors>
    <ignoredError sqref="E9:E134 E135:E374 E5:E8" numberStoredAsText="1"/>
    <ignoredError sqref="K5:K37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361</v>
      </c>
    </row>
    <row r="2" spans="1:16">
      <c r="A2" s="27" t="s">
        <v>362</v>
      </c>
    </row>
    <row r="4" spans="1:16" ht="13.5" customHeight="1">
      <c r="B4" s="144"/>
      <c r="C4" s="145"/>
      <c r="D4" s="145"/>
      <c r="E4" s="145"/>
      <c r="F4" s="145"/>
      <c r="G4" s="146"/>
    </row>
    <row r="5" spans="1:16" ht="13.5" customHeight="1">
      <c r="B5" s="147"/>
      <c r="C5" s="148"/>
      <c r="D5" s="254">
        <v>1.7000000000000001E-2</v>
      </c>
      <c r="E5" s="150" t="s">
        <v>704</v>
      </c>
      <c r="F5" s="255">
        <v>1.8000000000000002E-2</v>
      </c>
      <c r="G5" s="152" t="s">
        <v>705</v>
      </c>
    </row>
    <row r="6" spans="1:16">
      <c r="B6" s="147"/>
      <c r="D6" s="254"/>
      <c r="E6" s="150"/>
      <c r="F6" s="255"/>
      <c r="G6" s="152"/>
    </row>
    <row r="7" spans="1:16">
      <c r="B7" s="147"/>
      <c r="C7" s="153"/>
      <c r="D7" s="254">
        <v>1.6E-2</v>
      </c>
      <c r="E7" s="150" t="s">
        <v>704</v>
      </c>
      <c r="F7" s="255">
        <v>1.7000000000000001E-2</v>
      </c>
      <c r="G7" s="152" t="s">
        <v>706</v>
      </c>
    </row>
    <row r="8" spans="1:16">
      <c r="B8" s="147"/>
      <c r="D8" s="254"/>
      <c r="E8" s="150"/>
      <c r="F8" s="255"/>
      <c r="G8" s="152"/>
    </row>
    <row r="9" spans="1:16">
      <c r="B9" s="147"/>
      <c r="C9" s="154"/>
      <c r="D9" s="254">
        <v>1.5000000000000001E-2</v>
      </c>
      <c r="E9" s="150" t="s">
        <v>704</v>
      </c>
      <c r="F9" s="255">
        <v>1.6E-2</v>
      </c>
      <c r="G9" s="152" t="s">
        <v>706</v>
      </c>
    </row>
    <row r="10" spans="1:16">
      <c r="B10" s="147"/>
      <c r="D10" s="254"/>
      <c r="E10" s="150"/>
      <c r="F10" s="255"/>
      <c r="G10" s="152"/>
    </row>
    <row r="11" spans="1:16">
      <c r="B11" s="147"/>
      <c r="C11" s="155"/>
      <c r="D11" s="254">
        <v>1.4E-2</v>
      </c>
      <c r="E11" s="150" t="s">
        <v>704</v>
      </c>
      <c r="F11" s="255">
        <v>1.5000000000000001E-2</v>
      </c>
      <c r="G11" s="152" t="s">
        <v>706</v>
      </c>
    </row>
    <row r="12" spans="1:16">
      <c r="B12" s="147"/>
      <c r="D12" s="254"/>
      <c r="E12" s="150"/>
      <c r="F12" s="255"/>
      <c r="G12" s="152"/>
    </row>
    <row r="13" spans="1:16">
      <c r="B13" s="147"/>
      <c r="C13" s="156"/>
      <c r="D13" s="254">
        <v>1.2999999999999999E-2</v>
      </c>
      <c r="E13" s="150" t="s">
        <v>704</v>
      </c>
      <c r="F13" s="255">
        <v>1.4E-2</v>
      </c>
      <c r="G13" s="152" t="s">
        <v>706</v>
      </c>
    </row>
    <row r="14" spans="1:16">
      <c r="B14" s="157"/>
      <c r="C14" s="158"/>
      <c r="D14" s="158"/>
      <c r="E14" s="158"/>
      <c r="F14" s="158"/>
      <c r="G14" s="159"/>
    </row>
    <row r="16" spans="1:16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</row>
    <row r="17" spans="2:16">
      <c r="B17" s="147"/>
      <c r="P17" s="160"/>
    </row>
    <row r="18" spans="2:16">
      <c r="B18" s="147"/>
      <c r="P18" s="160"/>
    </row>
    <row r="19" spans="2:16">
      <c r="B19" s="147"/>
      <c r="P19" s="160"/>
    </row>
    <row r="20" spans="2:16">
      <c r="B20" s="147"/>
      <c r="P20" s="160"/>
    </row>
    <row r="21" spans="2:16">
      <c r="B21" s="147"/>
      <c r="P21" s="160"/>
    </row>
    <row r="22" spans="2:16">
      <c r="B22" s="147"/>
      <c r="P22" s="160"/>
    </row>
    <row r="23" spans="2:16">
      <c r="B23" s="147"/>
      <c r="P23" s="160"/>
    </row>
    <row r="24" spans="2:16">
      <c r="B24" s="147"/>
      <c r="P24" s="160"/>
    </row>
    <row r="25" spans="2:16">
      <c r="B25" s="147"/>
      <c r="P25" s="160"/>
    </row>
    <row r="26" spans="2:16">
      <c r="B26" s="147"/>
      <c r="P26" s="160"/>
    </row>
    <row r="27" spans="2:16">
      <c r="B27" s="147"/>
      <c r="P27" s="160"/>
    </row>
    <row r="28" spans="2:16">
      <c r="B28" s="147"/>
      <c r="P28" s="160"/>
    </row>
    <row r="29" spans="2:16">
      <c r="B29" s="147"/>
      <c r="P29" s="160"/>
    </row>
    <row r="30" spans="2:16">
      <c r="B30" s="147"/>
      <c r="P30" s="160"/>
    </row>
    <row r="31" spans="2:16">
      <c r="B31" s="147"/>
      <c r="P31" s="160"/>
    </row>
    <row r="32" spans="2:16">
      <c r="B32" s="147"/>
      <c r="P32" s="160"/>
    </row>
    <row r="33" spans="2:16">
      <c r="B33" s="147"/>
      <c r="P33" s="160"/>
    </row>
    <row r="34" spans="2:16">
      <c r="B34" s="147"/>
      <c r="P34" s="160"/>
    </row>
    <row r="35" spans="2:16">
      <c r="B35" s="147"/>
      <c r="P35" s="160"/>
    </row>
    <row r="36" spans="2:16">
      <c r="B36" s="147"/>
      <c r="P36" s="160"/>
    </row>
    <row r="37" spans="2:16">
      <c r="B37" s="147"/>
      <c r="P37" s="160"/>
    </row>
    <row r="38" spans="2:16">
      <c r="B38" s="147"/>
      <c r="P38" s="160"/>
    </row>
    <row r="39" spans="2:16">
      <c r="B39" s="147"/>
      <c r="P39" s="160"/>
    </row>
    <row r="40" spans="2:16">
      <c r="B40" s="147"/>
      <c r="P40" s="160"/>
    </row>
    <row r="41" spans="2:16">
      <c r="B41" s="147"/>
      <c r="P41" s="160"/>
    </row>
    <row r="42" spans="2:16">
      <c r="B42" s="147"/>
      <c r="P42" s="160"/>
    </row>
    <row r="43" spans="2:16">
      <c r="B43" s="147"/>
      <c r="P43" s="160"/>
    </row>
    <row r="44" spans="2:16">
      <c r="B44" s="147"/>
      <c r="P44" s="160"/>
    </row>
    <row r="45" spans="2:16">
      <c r="B45" s="147"/>
      <c r="P45" s="160"/>
    </row>
    <row r="46" spans="2:16">
      <c r="B46" s="147"/>
      <c r="P46" s="160"/>
    </row>
    <row r="47" spans="2:16">
      <c r="B47" s="147"/>
      <c r="P47" s="160"/>
    </row>
    <row r="48" spans="2:16">
      <c r="B48" s="147"/>
      <c r="P48" s="160"/>
    </row>
    <row r="49" spans="2:16">
      <c r="B49" s="147"/>
      <c r="P49" s="160"/>
    </row>
    <row r="50" spans="2:16">
      <c r="B50" s="147"/>
      <c r="P50" s="160"/>
    </row>
    <row r="51" spans="2:16">
      <c r="B51" s="147"/>
      <c r="P51" s="160"/>
    </row>
    <row r="52" spans="2:16">
      <c r="B52" s="147"/>
      <c r="P52" s="160"/>
    </row>
    <row r="53" spans="2:16">
      <c r="B53" s="147"/>
      <c r="P53" s="160"/>
    </row>
    <row r="54" spans="2:16">
      <c r="B54" s="147"/>
      <c r="P54" s="160"/>
    </row>
    <row r="55" spans="2:16">
      <c r="B55" s="147"/>
      <c r="P55" s="160"/>
    </row>
    <row r="56" spans="2:16">
      <c r="B56" s="147"/>
      <c r="P56" s="160"/>
    </row>
    <row r="57" spans="2:16">
      <c r="B57" s="147"/>
      <c r="P57" s="160"/>
    </row>
    <row r="58" spans="2:16">
      <c r="B58" s="147"/>
      <c r="P58" s="160"/>
    </row>
    <row r="59" spans="2:16">
      <c r="B59" s="147"/>
      <c r="P59" s="160"/>
    </row>
    <row r="60" spans="2:16">
      <c r="B60" s="147"/>
      <c r="P60" s="160"/>
    </row>
    <row r="61" spans="2:16">
      <c r="B61" s="147"/>
      <c r="P61" s="160"/>
    </row>
    <row r="62" spans="2:16">
      <c r="B62" s="147"/>
      <c r="P62" s="160"/>
    </row>
    <row r="63" spans="2:16">
      <c r="B63" s="147"/>
      <c r="P63" s="160"/>
    </row>
    <row r="64" spans="2:16">
      <c r="B64" s="147"/>
      <c r="P64" s="160"/>
    </row>
    <row r="65" spans="2:16">
      <c r="B65" s="147"/>
      <c r="P65" s="160"/>
    </row>
    <row r="66" spans="2:16">
      <c r="B66" s="147"/>
      <c r="P66" s="160"/>
    </row>
    <row r="67" spans="2:16">
      <c r="B67" s="147"/>
      <c r="P67" s="160"/>
    </row>
    <row r="68" spans="2:16">
      <c r="B68" s="147"/>
      <c r="P68" s="160"/>
    </row>
    <row r="69" spans="2:16">
      <c r="B69" s="147"/>
      <c r="P69" s="160"/>
    </row>
    <row r="70" spans="2:16">
      <c r="B70" s="147"/>
      <c r="P70" s="160"/>
    </row>
    <row r="71" spans="2:16">
      <c r="B71" s="147"/>
      <c r="P71" s="160"/>
    </row>
    <row r="72" spans="2:16">
      <c r="B72" s="147"/>
      <c r="P72" s="160"/>
    </row>
    <row r="73" spans="2:16">
      <c r="B73" s="147"/>
      <c r="P73" s="160"/>
    </row>
    <row r="74" spans="2:16">
      <c r="B74" s="147"/>
      <c r="P74" s="160"/>
    </row>
    <row r="75" spans="2:16">
      <c r="B75" s="147"/>
      <c r="P75" s="160"/>
    </row>
    <row r="76" spans="2:16">
      <c r="B76" s="147"/>
      <c r="P76" s="160"/>
    </row>
    <row r="77" spans="2:16">
      <c r="B77" s="147"/>
      <c r="P77" s="160"/>
    </row>
    <row r="78" spans="2:16">
      <c r="B78" s="147"/>
      <c r="P78" s="160"/>
    </row>
    <row r="79" spans="2:16">
      <c r="B79" s="147"/>
      <c r="P79" s="160"/>
    </row>
    <row r="80" spans="2:16">
      <c r="B80" s="147"/>
      <c r="P80" s="160"/>
    </row>
    <row r="81" spans="2:16">
      <c r="B81" s="147"/>
      <c r="P81" s="160"/>
    </row>
    <row r="82" spans="2:16">
      <c r="B82" s="147"/>
      <c r="P82" s="160"/>
    </row>
    <row r="83" spans="2:16">
      <c r="B83" s="147"/>
      <c r="P83" s="160"/>
    </row>
    <row r="84" spans="2:16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61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1.375" style="3" bestFit="1" customWidth="1"/>
    <col min="4" max="5" width="12.625" style="3" customWidth="1"/>
    <col min="6" max="6" width="11.625" style="3" customWidth="1"/>
    <col min="7" max="9" width="17.625" style="3" customWidth="1"/>
    <col min="10" max="10" width="7.625" style="3" customWidth="1"/>
    <col min="11" max="11" width="11.625" style="2" customWidth="1"/>
    <col min="12" max="13" width="20.625" style="2" customWidth="1"/>
    <col min="14" max="16384" width="9" style="3"/>
  </cols>
  <sheetData>
    <row r="1" spans="1:1" ht="16.5" customHeight="1">
      <c r="A1" s="26" t="s">
        <v>346</v>
      </c>
    </row>
    <row r="2" spans="1:1" ht="16.5" customHeight="1">
      <c r="A2" s="26" t="s">
        <v>336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363</v>
      </c>
    </row>
    <row r="2" spans="1:16">
      <c r="A2" s="27" t="s">
        <v>362</v>
      </c>
    </row>
    <row r="4" spans="1:16" ht="13.5" customHeight="1">
      <c r="B4" s="144"/>
      <c r="C4" s="145"/>
      <c r="D4" s="145"/>
      <c r="E4" s="145"/>
      <c r="F4" s="145"/>
      <c r="G4" s="146"/>
    </row>
    <row r="5" spans="1:16" ht="13.5" customHeight="1">
      <c r="B5" s="147"/>
      <c r="C5" s="148"/>
      <c r="D5" s="149">
        <v>0.42200000000000004</v>
      </c>
      <c r="E5" s="150" t="s">
        <v>704</v>
      </c>
      <c r="F5" s="151">
        <v>0.43</v>
      </c>
      <c r="G5" s="152" t="s">
        <v>705</v>
      </c>
    </row>
    <row r="6" spans="1:16">
      <c r="B6" s="147"/>
      <c r="D6" s="149"/>
      <c r="E6" s="150"/>
      <c r="F6" s="151"/>
      <c r="G6" s="152"/>
    </row>
    <row r="7" spans="1:16">
      <c r="B7" s="147"/>
      <c r="C7" s="153"/>
      <c r="D7" s="149">
        <v>0.41400000000000003</v>
      </c>
      <c r="E7" s="150" t="s">
        <v>704</v>
      </c>
      <c r="F7" s="151">
        <v>0.42200000000000004</v>
      </c>
      <c r="G7" s="152" t="s">
        <v>706</v>
      </c>
    </row>
    <row r="8" spans="1:16">
      <c r="B8" s="147"/>
      <c r="D8" s="149"/>
      <c r="E8" s="150"/>
      <c r="F8" s="151"/>
      <c r="G8" s="152"/>
    </row>
    <row r="9" spans="1:16">
      <c r="B9" s="147"/>
      <c r="C9" s="154"/>
      <c r="D9" s="149">
        <v>0.40600000000000003</v>
      </c>
      <c r="E9" s="150" t="s">
        <v>704</v>
      </c>
      <c r="F9" s="151">
        <v>0.41400000000000003</v>
      </c>
      <c r="G9" s="152" t="s">
        <v>706</v>
      </c>
    </row>
    <row r="10" spans="1:16">
      <c r="B10" s="147"/>
      <c r="D10" s="149"/>
      <c r="E10" s="150"/>
      <c r="F10" s="151"/>
      <c r="G10" s="152"/>
    </row>
    <row r="11" spans="1:16">
      <c r="B11" s="147"/>
      <c r="C11" s="155"/>
      <c r="D11" s="149">
        <v>0.39800000000000002</v>
      </c>
      <c r="E11" s="150" t="s">
        <v>704</v>
      </c>
      <c r="F11" s="151">
        <v>0.40600000000000003</v>
      </c>
      <c r="G11" s="152" t="s">
        <v>706</v>
      </c>
    </row>
    <row r="12" spans="1:16">
      <c r="B12" s="147"/>
      <c r="D12" s="149"/>
      <c r="E12" s="150"/>
      <c r="F12" s="151"/>
      <c r="G12" s="152"/>
    </row>
    <row r="13" spans="1:16">
      <c r="B13" s="147"/>
      <c r="C13" s="156"/>
      <c r="D13" s="149">
        <v>0.39</v>
      </c>
      <c r="E13" s="150" t="s">
        <v>704</v>
      </c>
      <c r="F13" s="151">
        <v>0.39800000000000002</v>
      </c>
      <c r="G13" s="152" t="s">
        <v>706</v>
      </c>
    </row>
    <row r="14" spans="1:16">
      <c r="B14" s="157"/>
      <c r="C14" s="158"/>
      <c r="D14" s="158"/>
      <c r="E14" s="158"/>
      <c r="F14" s="158"/>
      <c r="G14" s="159"/>
    </row>
    <row r="16" spans="1:16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</row>
    <row r="17" spans="2:16">
      <c r="B17" s="147"/>
      <c r="P17" s="160"/>
    </row>
    <row r="18" spans="2:16">
      <c r="B18" s="147"/>
      <c r="P18" s="160"/>
    </row>
    <row r="19" spans="2:16">
      <c r="B19" s="147"/>
      <c r="P19" s="160"/>
    </row>
    <row r="20" spans="2:16">
      <c r="B20" s="147"/>
      <c r="P20" s="160"/>
    </row>
    <row r="21" spans="2:16">
      <c r="B21" s="147"/>
      <c r="P21" s="160"/>
    </row>
    <row r="22" spans="2:16">
      <c r="B22" s="147"/>
      <c r="P22" s="160"/>
    </row>
    <row r="23" spans="2:16">
      <c r="B23" s="147"/>
      <c r="P23" s="160"/>
    </row>
    <row r="24" spans="2:16">
      <c r="B24" s="147"/>
      <c r="P24" s="160"/>
    </row>
    <row r="25" spans="2:16">
      <c r="B25" s="147"/>
      <c r="P25" s="160"/>
    </row>
    <row r="26" spans="2:16">
      <c r="B26" s="147"/>
      <c r="P26" s="160"/>
    </row>
    <row r="27" spans="2:16">
      <c r="B27" s="147"/>
      <c r="P27" s="160"/>
    </row>
    <row r="28" spans="2:16">
      <c r="B28" s="147"/>
      <c r="P28" s="160"/>
    </row>
    <row r="29" spans="2:16">
      <c r="B29" s="147"/>
      <c r="P29" s="160"/>
    </row>
    <row r="30" spans="2:16">
      <c r="B30" s="147"/>
      <c r="P30" s="160"/>
    </row>
    <row r="31" spans="2:16">
      <c r="B31" s="147"/>
      <c r="P31" s="160"/>
    </row>
    <row r="32" spans="2:16">
      <c r="B32" s="147"/>
      <c r="P32" s="160"/>
    </row>
    <row r="33" spans="2:16">
      <c r="B33" s="147"/>
      <c r="P33" s="160"/>
    </row>
    <row r="34" spans="2:16">
      <c r="B34" s="147"/>
      <c r="P34" s="160"/>
    </row>
    <row r="35" spans="2:16">
      <c r="B35" s="147"/>
      <c r="P35" s="160"/>
    </row>
    <row r="36" spans="2:16">
      <c r="B36" s="147"/>
      <c r="P36" s="160"/>
    </row>
    <row r="37" spans="2:16">
      <c r="B37" s="147"/>
      <c r="P37" s="160"/>
    </row>
    <row r="38" spans="2:16">
      <c r="B38" s="147"/>
      <c r="P38" s="160"/>
    </row>
    <row r="39" spans="2:16">
      <c r="B39" s="147"/>
      <c r="P39" s="160"/>
    </row>
    <row r="40" spans="2:16">
      <c r="B40" s="147"/>
      <c r="P40" s="160"/>
    </row>
    <row r="41" spans="2:16">
      <c r="B41" s="147"/>
      <c r="P41" s="160"/>
    </row>
    <row r="42" spans="2:16">
      <c r="B42" s="147"/>
      <c r="P42" s="160"/>
    </row>
    <row r="43" spans="2:16">
      <c r="B43" s="147"/>
      <c r="P43" s="160"/>
    </row>
    <row r="44" spans="2:16">
      <c r="B44" s="147"/>
      <c r="P44" s="160"/>
    </row>
    <row r="45" spans="2:16">
      <c r="B45" s="147"/>
      <c r="P45" s="160"/>
    </row>
    <row r="46" spans="2:16">
      <c r="B46" s="147"/>
      <c r="P46" s="160"/>
    </row>
    <row r="47" spans="2:16">
      <c r="B47" s="147"/>
      <c r="P47" s="160"/>
    </row>
    <row r="48" spans="2:16">
      <c r="B48" s="147"/>
      <c r="P48" s="160"/>
    </row>
    <row r="49" spans="2:16">
      <c r="B49" s="147"/>
      <c r="P49" s="160"/>
    </row>
    <row r="50" spans="2:16">
      <c r="B50" s="147"/>
      <c r="P50" s="160"/>
    </row>
    <row r="51" spans="2:16">
      <c r="B51" s="147"/>
      <c r="P51" s="160"/>
    </row>
    <row r="52" spans="2:16">
      <c r="B52" s="147"/>
      <c r="P52" s="160"/>
    </row>
    <row r="53" spans="2:16">
      <c r="B53" s="147"/>
      <c r="P53" s="160"/>
    </row>
    <row r="54" spans="2:16">
      <c r="B54" s="147"/>
      <c r="P54" s="160"/>
    </row>
    <row r="55" spans="2:16">
      <c r="B55" s="147"/>
      <c r="P55" s="160"/>
    </row>
    <row r="56" spans="2:16">
      <c r="B56" s="147"/>
      <c r="P56" s="160"/>
    </row>
    <row r="57" spans="2:16">
      <c r="B57" s="147"/>
      <c r="P57" s="160"/>
    </row>
    <row r="58" spans="2:16">
      <c r="B58" s="147"/>
      <c r="P58" s="160"/>
    </row>
    <row r="59" spans="2:16">
      <c r="B59" s="147"/>
      <c r="P59" s="160"/>
    </row>
    <row r="60" spans="2:16">
      <c r="B60" s="147"/>
      <c r="P60" s="160"/>
    </row>
    <row r="61" spans="2:16">
      <c r="B61" s="147"/>
      <c r="P61" s="160"/>
    </row>
    <row r="62" spans="2:16">
      <c r="B62" s="147"/>
      <c r="P62" s="160"/>
    </row>
    <row r="63" spans="2:16">
      <c r="B63" s="147"/>
      <c r="P63" s="160"/>
    </row>
    <row r="64" spans="2:16">
      <c r="B64" s="147"/>
      <c r="P64" s="160"/>
    </row>
    <row r="65" spans="2:16">
      <c r="B65" s="147"/>
      <c r="P65" s="160"/>
    </row>
    <row r="66" spans="2:16">
      <c r="B66" s="147"/>
      <c r="P66" s="160"/>
    </row>
    <row r="67" spans="2:16">
      <c r="B67" s="147"/>
      <c r="P67" s="160"/>
    </row>
    <row r="68" spans="2:16">
      <c r="B68" s="147"/>
      <c r="P68" s="160"/>
    </row>
    <row r="69" spans="2:16">
      <c r="B69" s="147"/>
      <c r="P69" s="160"/>
    </row>
    <row r="70" spans="2:16">
      <c r="B70" s="147"/>
      <c r="P70" s="160"/>
    </row>
    <row r="71" spans="2:16">
      <c r="B71" s="147"/>
      <c r="P71" s="160"/>
    </row>
    <row r="72" spans="2:16">
      <c r="B72" s="147"/>
      <c r="P72" s="160"/>
    </row>
    <row r="73" spans="2:16">
      <c r="B73" s="147"/>
      <c r="P73" s="160"/>
    </row>
    <row r="74" spans="2:16">
      <c r="B74" s="147"/>
      <c r="P74" s="160"/>
    </row>
    <row r="75" spans="2:16">
      <c r="B75" s="147"/>
      <c r="P75" s="160"/>
    </row>
    <row r="76" spans="2:16">
      <c r="B76" s="147"/>
      <c r="P76" s="160"/>
    </row>
    <row r="77" spans="2:16">
      <c r="B77" s="147"/>
      <c r="P77" s="160"/>
    </row>
    <row r="78" spans="2:16">
      <c r="B78" s="147"/>
      <c r="P78" s="160"/>
    </row>
    <row r="79" spans="2:16">
      <c r="B79" s="147"/>
      <c r="P79" s="160"/>
    </row>
    <row r="80" spans="2:16">
      <c r="B80" s="147"/>
      <c r="P80" s="160"/>
    </row>
    <row r="81" spans="2:16">
      <c r="B81" s="147"/>
      <c r="P81" s="160"/>
    </row>
    <row r="82" spans="2:16">
      <c r="B82" s="147"/>
      <c r="P82" s="160"/>
    </row>
    <row r="83" spans="2:16">
      <c r="B83" s="147"/>
      <c r="P83" s="160"/>
    </row>
    <row r="84" spans="2:16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61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1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9.625" style="6" customWidth="1"/>
    <col min="4" max="5" width="12.625" style="47" customWidth="1"/>
    <col min="6" max="6" width="11.625" style="47" customWidth="1"/>
    <col min="7" max="8" width="17.625" style="47" customWidth="1"/>
    <col min="9" max="9" width="17.625" style="6" customWidth="1"/>
    <col min="10" max="10" width="11.625" style="6" customWidth="1"/>
    <col min="11" max="11" width="4" style="27" customWidth="1"/>
    <col min="12" max="12" width="12.625" style="40" customWidth="1"/>
    <col min="13" max="14" width="8.5" style="27" customWidth="1"/>
    <col min="15" max="16" width="12.625" style="27" customWidth="1"/>
    <col min="17" max="17" width="9" style="6"/>
    <col min="18" max="18" width="9.875" style="94" bestFit="1" customWidth="1"/>
    <col min="19" max="19" width="10" style="94" customWidth="1"/>
    <col min="20" max="16384" width="9" style="6"/>
  </cols>
  <sheetData>
    <row r="1" spans="1:20" ht="16.5" customHeight="1">
      <c r="A1" s="26" t="s">
        <v>365</v>
      </c>
    </row>
    <row r="2" spans="1:20" ht="16.5" customHeight="1">
      <c r="A2" s="26" t="s">
        <v>348</v>
      </c>
      <c r="D2" s="235"/>
      <c r="E2" s="235"/>
      <c r="G2" s="235"/>
      <c r="H2" s="235"/>
      <c r="I2" s="174"/>
    </row>
    <row r="3" spans="1:20" s="48" customFormat="1" ht="16.5" customHeight="1">
      <c r="B3" s="285"/>
      <c r="C3" s="288" t="s">
        <v>137</v>
      </c>
      <c r="D3" s="31" t="s">
        <v>83</v>
      </c>
      <c r="E3" s="31" t="s">
        <v>95</v>
      </c>
      <c r="F3" s="31" t="s">
        <v>79</v>
      </c>
      <c r="G3" s="31" t="s">
        <v>78</v>
      </c>
      <c r="H3" s="31" t="s">
        <v>76</v>
      </c>
      <c r="I3" s="31" t="s">
        <v>74</v>
      </c>
      <c r="J3" s="198" t="s">
        <v>72</v>
      </c>
      <c r="K3" s="206"/>
      <c r="L3" s="40"/>
      <c r="M3" s="40"/>
      <c r="N3" s="40"/>
      <c r="O3" s="40"/>
      <c r="P3" s="40"/>
      <c r="R3" s="43"/>
      <c r="S3" s="43"/>
    </row>
    <row r="4" spans="1:20" s="48" customFormat="1" ht="16.5" customHeight="1">
      <c r="B4" s="286"/>
      <c r="C4" s="289"/>
      <c r="D4" s="277" t="s">
        <v>101</v>
      </c>
      <c r="E4" s="277" t="s">
        <v>102</v>
      </c>
      <c r="F4" s="277" t="s">
        <v>380</v>
      </c>
      <c r="G4" s="279" t="s">
        <v>338</v>
      </c>
      <c r="H4" s="32"/>
      <c r="I4" s="33"/>
      <c r="J4" s="291" t="s">
        <v>393</v>
      </c>
      <c r="K4" s="207"/>
      <c r="L4" s="41" t="s">
        <v>337</v>
      </c>
      <c r="M4" s="42"/>
      <c r="N4" s="43"/>
      <c r="O4" s="43"/>
      <c r="P4" s="43"/>
      <c r="R4" s="95"/>
      <c r="S4" s="95"/>
    </row>
    <row r="5" spans="1:20" s="48" customFormat="1" ht="60" customHeight="1">
      <c r="B5" s="287"/>
      <c r="C5" s="290"/>
      <c r="D5" s="278"/>
      <c r="E5" s="278"/>
      <c r="F5" s="278"/>
      <c r="G5" s="278"/>
      <c r="H5" s="34" t="s">
        <v>339</v>
      </c>
      <c r="I5" s="35" t="s">
        <v>340</v>
      </c>
      <c r="J5" s="292"/>
      <c r="K5" s="207"/>
      <c r="L5" s="280" t="s">
        <v>341</v>
      </c>
      <c r="M5" s="282"/>
      <c r="N5" s="281"/>
      <c r="O5" s="280" t="s">
        <v>342</v>
      </c>
      <c r="P5" s="281"/>
      <c r="R5" s="213" t="s">
        <v>343</v>
      </c>
      <c r="S5" s="213" t="s">
        <v>344</v>
      </c>
      <c r="T5" s="69"/>
    </row>
    <row r="6" spans="1:20" s="48" customFormat="1" ht="19.5" customHeight="1">
      <c r="B6" s="36">
        <v>1</v>
      </c>
      <c r="C6" s="50" t="s">
        <v>58</v>
      </c>
      <c r="D6" s="135">
        <f>SUM(D7:D30)</f>
        <v>9263118</v>
      </c>
      <c r="E6" s="135">
        <f>SUM(E7:E30)</f>
        <v>138091</v>
      </c>
      <c r="F6" s="256">
        <f t="shared" ref="F6:F27" si="0">IFERROR(E6/D6,"-")</f>
        <v>1.4907615340752434E-2</v>
      </c>
      <c r="G6" s="135">
        <f>SUM(G7:G30)</f>
        <v>315103007060</v>
      </c>
      <c r="H6" s="135">
        <f>SUM(H7:H30)</f>
        <v>126382682290</v>
      </c>
      <c r="I6" s="219">
        <f>G6-H6</f>
        <v>188720324770</v>
      </c>
      <c r="J6" s="126">
        <f t="shared" ref="J6:J17" si="1">IFERROR(H6/G6,"-")</f>
        <v>0.40108370741741278</v>
      </c>
      <c r="K6" s="208"/>
      <c r="L6" s="44" t="str">
        <f>INDEX($C$6:$C$79,MATCH(M6,F$6:F$79,0))</f>
        <v>能勢町</v>
      </c>
      <c r="M6" s="264">
        <f t="shared" ref="M6:M11" si="2">LARGE(F$6:F$79,ROW(B1))</f>
        <v>2.5938802179648397E-2</v>
      </c>
      <c r="N6" s="263">
        <f>ROUND(M6,4)</f>
        <v>2.5899999999999999E-2</v>
      </c>
      <c r="O6" s="44" t="str">
        <f>INDEX($C$6:$C$79,MATCH(P6,J$6:J$79,0))</f>
        <v>能勢町</v>
      </c>
      <c r="P6" s="99">
        <f>LARGE(J$6:J$79,ROW(B1))</f>
        <v>0.48044597665653099</v>
      </c>
      <c r="R6" s="262">
        <f>ROUND($F$80,4)</f>
        <v>1.52E-2</v>
      </c>
      <c r="S6" s="97">
        <f>$J$80</f>
        <v>0.41309659431360696</v>
      </c>
      <c r="T6" s="204">
        <v>0</v>
      </c>
    </row>
    <row r="7" spans="1:20" s="48" customFormat="1" ht="19.5" customHeight="1">
      <c r="B7" s="36">
        <v>2</v>
      </c>
      <c r="C7" s="50" t="s">
        <v>115</v>
      </c>
      <c r="D7" s="135">
        <v>342914</v>
      </c>
      <c r="E7" s="219">
        <v>4872</v>
      </c>
      <c r="F7" s="256">
        <f t="shared" si="0"/>
        <v>1.4207643899053407E-2</v>
      </c>
      <c r="G7" s="219">
        <v>11122604930</v>
      </c>
      <c r="H7" s="219">
        <v>4495804730</v>
      </c>
      <c r="I7" s="219">
        <v>6626800200</v>
      </c>
      <c r="J7" s="126">
        <f t="shared" si="1"/>
        <v>0.40420429910927352</v>
      </c>
      <c r="K7" s="208"/>
      <c r="L7" s="44" t="str">
        <f t="shared" ref="L7:L70" si="3">INDEX($C$6:$C$79,MATCH(M7,F$6:F$79,0))</f>
        <v>千早赤阪村</v>
      </c>
      <c r="M7" s="264">
        <f t="shared" si="2"/>
        <v>2.1187589572762133E-2</v>
      </c>
      <c r="N7" s="263">
        <f t="shared" ref="N7:N70" si="4">ROUND(M7,4)</f>
        <v>2.12E-2</v>
      </c>
      <c r="O7" s="44" t="str">
        <f t="shared" ref="O7:O70" si="5">INDEX($C$6:$C$79,MATCH(P7,J$6:J$79,0))</f>
        <v>此花区</v>
      </c>
      <c r="P7" s="99">
        <f t="shared" ref="P7:P70" si="6">LARGE(J$6:J$79,ROW(B2))</f>
        <v>0.45592559877761513</v>
      </c>
      <c r="R7" s="262">
        <f>ROUND($F$80,4)</f>
        <v>1.52E-2</v>
      </c>
      <c r="S7" s="97">
        <f t="shared" ref="S7:S70" si="7">$J$80</f>
        <v>0.41309659431360696</v>
      </c>
      <c r="T7" s="204">
        <v>0</v>
      </c>
    </row>
    <row r="8" spans="1:20" s="48" customFormat="1" ht="19.5" customHeight="1">
      <c r="B8" s="36">
        <v>3</v>
      </c>
      <c r="C8" s="51" t="s">
        <v>116</v>
      </c>
      <c r="D8" s="135">
        <v>200633</v>
      </c>
      <c r="E8" s="219">
        <v>3293</v>
      </c>
      <c r="F8" s="256">
        <f t="shared" si="0"/>
        <v>1.6413052688241715E-2</v>
      </c>
      <c r="G8" s="219">
        <v>7268518770</v>
      </c>
      <c r="H8" s="219">
        <v>3002783910</v>
      </c>
      <c r="I8" s="219">
        <v>4265734860</v>
      </c>
      <c r="J8" s="126">
        <f t="shared" si="1"/>
        <v>0.41312184848358036</v>
      </c>
      <c r="K8" s="208"/>
      <c r="L8" s="44" t="str">
        <f t="shared" si="3"/>
        <v>岬町</v>
      </c>
      <c r="M8" s="264">
        <f t="shared" si="2"/>
        <v>2.0020007954970047E-2</v>
      </c>
      <c r="N8" s="263">
        <f t="shared" si="4"/>
        <v>0.02</v>
      </c>
      <c r="O8" s="44" t="str">
        <f t="shared" si="5"/>
        <v>島本町</v>
      </c>
      <c r="P8" s="99">
        <f t="shared" si="6"/>
        <v>0.44677579548882562</v>
      </c>
      <c r="R8" s="262">
        <f t="shared" ref="R8:R70" si="8">ROUND($F$80,4)</f>
        <v>1.52E-2</v>
      </c>
      <c r="S8" s="97">
        <f t="shared" si="7"/>
        <v>0.41309659431360696</v>
      </c>
      <c r="T8" s="204">
        <v>0</v>
      </c>
    </row>
    <row r="9" spans="1:20" s="48" customFormat="1" ht="19.5" customHeight="1">
      <c r="B9" s="36">
        <v>4</v>
      </c>
      <c r="C9" s="51" t="s">
        <v>117</v>
      </c>
      <c r="D9" s="135">
        <v>231995</v>
      </c>
      <c r="E9" s="219">
        <v>4583</v>
      </c>
      <c r="F9" s="256">
        <f t="shared" si="0"/>
        <v>1.9754736093450291E-2</v>
      </c>
      <c r="G9" s="219">
        <v>9088096920</v>
      </c>
      <c r="H9" s="219">
        <v>4143496030</v>
      </c>
      <c r="I9" s="219">
        <v>4944600890</v>
      </c>
      <c r="J9" s="126">
        <f t="shared" si="1"/>
        <v>0.45592559877761513</v>
      </c>
      <c r="K9" s="208"/>
      <c r="L9" s="44" t="str">
        <f t="shared" si="3"/>
        <v>此花区</v>
      </c>
      <c r="M9" s="264">
        <f t="shared" si="2"/>
        <v>1.9754736093450291E-2</v>
      </c>
      <c r="N9" s="263">
        <f t="shared" si="4"/>
        <v>1.9800000000000002E-2</v>
      </c>
      <c r="O9" s="44" t="str">
        <f t="shared" si="5"/>
        <v>大正区</v>
      </c>
      <c r="P9" s="99">
        <f t="shared" si="6"/>
        <v>0.43703896849451912</v>
      </c>
      <c r="R9" s="262">
        <f t="shared" si="8"/>
        <v>1.52E-2</v>
      </c>
      <c r="S9" s="97">
        <f t="shared" si="7"/>
        <v>0.41309659431360696</v>
      </c>
      <c r="T9" s="204">
        <v>0</v>
      </c>
    </row>
    <row r="10" spans="1:20" s="48" customFormat="1" ht="19.5" customHeight="1">
      <c r="B10" s="36">
        <v>5</v>
      </c>
      <c r="C10" s="51" t="s">
        <v>118</v>
      </c>
      <c r="D10" s="135">
        <v>185100</v>
      </c>
      <c r="E10" s="219">
        <v>2705</v>
      </c>
      <c r="F10" s="256">
        <f t="shared" si="0"/>
        <v>1.4613722312263641E-2</v>
      </c>
      <c r="G10" s="219">
        <v>6382449470</v>
      </c>
      <c r="H10" s="219">
        <v>2489905580</v>
      </c>
      <c r="I10" s="219">
        <v>3892543890</v>
      </c>
      <c r="J10" s="126">
        <f t="shared" si="1"/>
        <v>0.39011755466353892</v>
      </c>
      <c r="K10" s="208"/>
      <c r="L10" s="44" t="str">
        <f t="shared" si="3"/>
        <v>岸和田市</v>
      </c>
      <c r="M10" s="264">
        <f t="shared" si="2"/>
        <v>1.847758972816364E-2</v>
      </c>
      <c r="N10" s="263">
        <f t="shared" si="4"/>
        <v>1.8499999999999999E-2</v>
      </c>
      <c r="O10" s="44" t="str">
        <f t="shared" si="5"/>
        <v>豊能町</v>
      </c>
      <c r="P10" s="99">
        <f t="shared" si="6"/>
        <v>0.43590199614240982</v>
      </c>
      <c r="R10" s="262">
        <f t="shared" si="8"/>
        <v>1.52E-2</v>
      </c>
      <c r="S10" s="97">
        <f t="shared" si="7"/>
        <v>0.41309659431360696</v>
      </c>
      <c r="T10" s="204">
        <v>0</v>
      </c>
    </row>
    <row r="11" spans="1:20" s="48" customFormat="1" ht="19.5" customHeight="1">
      <c r="B11" s="36">
        <v>6</v>
      </c>
      <c r="C11" s="51" t="s">
        <v>119</v>
      </c>
      <c r="D11" s="135">
        <v>299498</v>
      </c>
      <c r="E11" s="219">
        <v>4519</v>
      </c>
      <c r="F11" s="256">
        <f t="shared" si="0"/>
        <v>1.5088581559810082E-2</v>
      </c>
      <c r="G11" s="219">
        <v>10384288840</v>
      </c>
      <c r="H11" s="219">
        <v>4168318990</v>
      </c>
      <c r="I11" s="219">
        <v>6215969850</v>
      </c>
      <c r="J11" s="126">
        <f t="shared" si="1"/>
        <v>0.40140630275457556</v>
      </c>
      <c r="K11" s="208"/>
      <c r="L11" s="44" t="str">
        <f t="shared" si="3"/>
        <v>堺市中区</v>
      </c>
      <c r="M11" s="264">
        <f t="shared" si="2"/>
        <v>1.8429194508304148E-2</v>
      </c>
      <c r="N11" s="263">
        <f t="shared" si="4"/>
        <v>1.84E-2</v>
      </c>
      <c r="O11" s="44" t="str">
        <f t="shared" si="5"/>
        <v>岬町</v>
      </c>
      <c r="P11" s="99">
        <f t="shared" si="6"/>
        <v>0.43464052541659032</v>
      </c>
      <c r="R11" s="262">
        <f t="shared" si="8"/>
        <v>1.52E-2</v>
      </c>
      <c r="S11" s="97">
        <f t="shared" si="7"/>
        <v>0.41309659431360696</v>
      </c>
      <c r="T11" s="204">
        <v>0</v>
      </c>
    </row>
    <row r="12" spans="1:20" s="48" customFormat="1" ht="19.5" customHeight="1">
      <c r="B12" s="36">
        <v>7</v>
      </c>
      <c r="C12" s="51" t="s">
        <v>120</v>
      </c>
      <c r="D12" s="135">
        <v>255204</v>
      </c>
      <c r="E12" s="219">
        <v>4444</v>
      </c>
      <c r="F12" s="256">
        <f t="shared" si="0"/>
        <v>1.7413520164260749E-2</v>
      </c>
      <c r="G12" s="219">
        <v>9662171830</v>
      </c>
      <c r="H12" s="219">
        <v>4222745610</v>
      </c>
      <c r="I12" s="219">
        <v>5439426220</v>
      </c>
      <c r="J12" s="126">
        <f t="shared" si="1"/>
        <v>0.43703896849451912</v>
      </c>
      <c r="K12" s="208"/>
      <c r="L12" s="44" t="str">
        <f t="shared" si="3"/>
        <v>堺市美原区</v>
      </c>
      <c r="M12" s="264">
        <f t="shared" ref="M12:M70" si="9">LARGE(F$6:F$79,ROW(B7))</f>
        <v>1.8177322553816412E-2</v>
      </c>
      <c r="N12" s="263">
        <f t="shared" si="4"/>
        <v>1.8200000000000001E-2</v>
      </c>
      <c r="O12" s="44" t="str">
        <f t="shared" si="5"/>
        <v>太子町</v>
      </c>
      <c r="P12" s="99">
        <f t="shared" si="6"/>
        <v>0.43439864585003968</v>
      </c>
      <c r="R12" s="262">
        <f t="shared" si="8"/>
        <v>1.52E-2</v>
      </c>
      <c r="S12" s="97">
        <f t="shared" si="7"/>
        <v>0.41309659431360696</v>
      </c>
      <c r="T12" s="204">
        <v>0</v>
      </c>
    </row>
    <row r="13" spans="1:20" s="48" customFormat="1" ht="19.5" customHeight="1">
      <c r="B13" s="36">
        <v>8</v>
      </c>
      <c r="C13" s="51" t="s">
        <v>59</v>
      </c>
      <c r="D13" s="135">
        <v>214950</v>
      </c>
      <c r="E13" s="219">
        <v>3074</v>
      </c>
      <c r="F13" s="256">
        <f t="shared" si="0"/>
        <v>1.4301000232612236E-2</v>
      </c>
      <c r="G13" s="219">
        <v>7117962480</v>
      </c>
      <c r="H13" s="219">
        <v>2791500560</v>
      </c>
      <c r="I13" s="219">
        <v>4326461920</v>
      </c>
      <c r="J13" s="126">
        <f t="shared" si="1"/>
        <v>0.39217691408792027</v>
      </c>
      <c r="K13" s="208"/>
      <c r="L13" s="44" t="str">
        <f t="shared" si="3"/>
        <v>堺市堺区</v>
      </c>
      <c r="M13" s="264">
        <f t="shared" si="9"/>
        <v>1.7945441857768127E-2</v>
      </c>
      <c r="N13" s="263">
        <f t="shared" si="4"/>
        <v>1.7899999999999999E-2</v>
      </c>
      <c r="O13" s="44" t="str">
        <f t="shared" si="5"/>
        <v>堺市中区</v>
      </c>
      <c r="P13" s="99">
        <f t="shared" si="6"/>
        <v>0.43230044820098384</v>
      </c>
      <c r="R13" s="262">
        <f t="shared" si="8"/>
        <v>1.52E-2</v>
      </c>
      <c r="S13" s="97">
        <f t="shared" si="7"/>
        <v>0.41309659431360696</v>
      </c>
      <c r="T13" s="204">
        <v>0</v>
      </c>
    </row>
    <row r="14" spans="1:20" s="48" customFormat="1" ht="19.5" customHeight="1">
      <c r="B14" s="36">
        <v>9</v>
      </c>
      <c r="C14" s="51" t="s">
        <v>121</v>
      </c>
      <c r="D14" s="135">
        <v>129362</v>
      </c>
      <c r="E14" s="219">
        <v>1982</v>
      </c>
      <c r="F14" s="256">
        <f t="shared" si="0"/>
        <v>1.5321346299531547E-2</v>
      </c>
      <c r="G14" s="219">
        <v>4564877620</v>
      </c>
      <c r="H14" s="219">
        <v>1885729560</v>
      </c>
      <c r="I14" s="219">
        <v>2679148060</v>
      </c>
      <c r="J14" s="126">
        <f t="shared" si="1"/>
        <v>0.41309531535699745</v>
      </c>
      <c r="K14" s="208"/>
      <c r="L14" s="44" t="str">
        <f t="shared" si="3"/>
        <v>太子町</v>
      </c>
      <c r="M14" s="264">
        <f t="shared" si="9"/>
        <v>1.7668994168731387E-2</v>
      </c>
      <c r="N14" s="263">
        <f t="shared" si="4"/>
        <v>1.77E-2</v>
      </c>
      <c r="O14" s="44" t="str">
        <f t="shared" si="5"/>
        <v>西淀川区</v>
      </c>
      <c r="P14" s="99">
        <f t="shared" si="6"/>
        <v>0.43050598820634117</v>
      </c>
      <c r="R14" s="262">
        <f t="shared" si="8"/>
        <v>1.52E-2</v>
      </c>
      <c r="S14" s="97">
        <f t="shared" si="7"/>
        <v>0.41309659431360696</v>
      </c>
      <c r="T14" s="204">
        <v>0</v>
      </c>
    </row>
    <row r="15" spans="1:20" s="48" customFormat="1" ht="19.5" customHeight="1">
      <c r="B15" s="36">
        <v>10</v>
      </c>
      <c r="C15" s="51" t="s">
        <v>60</v>
      </c>
      <c r="D15" s="135">
        <v>320964</v>
      </c>
      <c r="E15" s="219">
        <v>5406</v>
      </c>
      <c r="F15" s="256">
        <f t="shared" si="0"/>
        <v>1.6843010431076381E-2</v>
      </c>
      <c r="G15" s="219">
        <v>11506953180</v>
      </c>
      <c r="H15" s="219">
        <v>4953812250</v>
      </c>
      <c r="I15" s="219">
        <v>6553140930</v>
      </c>
      <c r="J15" s="126">
        <f t="shared" si="1"/>
        <v>0.43050598820634117</v>
      </c>
      <c r="K15" s="208"/>
      <c r="L15" s="44" t="str">
        <f t="shared" si="3"/>
        <v>阪南市</v>
      </c>
      <c r="M15" s="264">
        <f t="shared" si="9"/>
        <v>1.7588920425796441E-2</v>
      </c>
      <c r="N15" s="263">
        <f t="shared" si="4"/>
        <v>1.7600000000000001E-2</v>
      </c>
      <c r="O15" s="44" t="str">
        <f t="shared" si="5"/>
        <v>堺市堺区</v>
      </c>
      <c r="P15" s="99">
        <f t="shared" si="6"/>
        <v>0.43008897189385537</v>
      </c>
      <c r="R15" s="262">
        <f t="shared" si="8"/>
        <v>1.52E-2</v>
      </c>
      <c r="S15" s="97">
        <f t="shared" si="7"/>
        <v>0.41309659431360696</v>
      </c>
      <c r="T15" s="204">
        <v>0</v>
      </c>
    </row>
    <row r="16" spans="1:20" s="48" customFormat="1" ht="19.5" customHeight="1">
      <c r="B16" s="36">
        <v>11</v>
      </c>
      <c r="C16" s="51" t="s">
        <v>61</v>
      </c>
      <c r="D16" s="135">
        <v>564109</v>
      </c>
      <c r="E16" s="219">
        <v>7979</v>
      </c>
      <c r="F16" s="256">
        <f t="shared" si="0"/>
        <v>1.4144429534008499E-2</v>
      </c>
      <c r="G16" s="219">
        <v>18157810570</v>
      </c>
      <c r="H16" s="219">
        <v>7297610560</v>
      </c>
      <c r="I16" s="219">
        <v>10860200010</v>
      </c>
      <c r="J16" s="126">
        <f t="shared" si="1"/>
        <v>0.40189925607314009</v>
      </c>
      <c r="K16" s="208"/>
      <c r="L16" s="44" t="str">
        <f t="shared" si="3"/>
        <v>大正区</v>
      </c>
      <c r="M16" s="264">
        <f t="shared" si="9"/>
        <v>1.7413520164260749E-2</v>
      </c>
      <c r="N16" s="263">
        <f t="shared" si="4"/>
        <v>1.7399999999999999E-2</v>
      </c>
      <c r="O16" s="44" t="str">
        <f t="shared" si="5"/>
        <v>池田市</v>
      </c>
      <c r="P16" s="99">
        <f t="shared" si="6"/>
        <v>0.42678234008932314</v>
      </c>
      <c r="R16" s="262">
        <f t="shared" si="8"/>
        <v>1.52E-2</v>
      </c>
      <c r="S16" s="97">
        <f t="shared" si="7"/>
        <v>0.41309659431360696</v>
      </c>
      <c r="T16" s="204">
        <v>0</v>
      </c>
    </row>
    <row r="17" spans="2:20" s="48" customFormat="1" ht="19.5" customHeight="1">
      <c r="B17" s="36">
        <v>12</v>
      </c>
      <c r="C17" s="51" t="s">
        <v>122</v>
      </c>
      <c r="D17" s="135">
        <v>291040</v>
      </c>
      <c r="E17" s="219">
        <v>4285</v>
      </c>
      <c r="F17" s="256">
        <f t="shared" si="0"/>
        <v>1.4723062122045079E-2</v>
      </c>
      <c r="G17" s="219">
        <v>9812189330</v>
      </c>
      <c r="H17" s="219">
        <v>3885258520</v>
      </c>
      <c r="I17" s="219">
        <v>5926930810</v>
      </c>
      <c r="J17" s="126">
        <f t="shared" si="1"/>
        <v>0.39596244928959196</v>
      </c>
      <c r="K17" s="208"/>
      <c r="L17" s="44" t="str">
        <f t="shared" si="3"/>
        <v>富田林市</v>
      </c>
      <c r="M17" s="264">
        <f t="shared" si="9"/>
        <v>1.6931965630331947E-2</v>
      </c>
      <c r="N17" s="263">
        <f t="shared" si="4"/>
        <v>1.6899999999999998E-2</v>
      </c>
      <c r="O17" s="44" t="str">
        <f t="shared" si="5"/>
        <v>岸和田市</v>
      </c>
      <c r="P17" s="99">
        <f t="shared" si="6"/>
        <v>0.42307420136203061</v>
      </c>
      <c r="R17" s="262">
        <f t="shared" si="8"/>
        <v>1.52E-2</v>
      </c>
      <c r="S17" s="97">
        <f t="shared" si="7"/>
        <v>0.41309659431360696</v>
      </c>
      <c r="T17" s="204">
        <v>0</v>
      </c>
    </row>
    <row r="18" spans="2:20" s="48" customFormat="1" ht="19.5" customHeight="1">
      <c r="B18" s="36">
        <v>13</v>
      </c>
      <c r="C18" s="51" t="s">
        <v>123</v>
      </c>
      <c r="D18" s="135">
        <v>513167</v>
      </c>
      <c r="E18" s="219">
        <v>7989</v>
      </c>
      <c r="F18" s="256">
        <f t="shared" si="0"/>
        <v>1.5568031459544359E-2</v>
      </c>
      <c r="G18" s="219">
        <v>18029483100</v>
      </c>
      <c r="H18" s="219">
        <v>7175578660</v>
      </c>
      <c r="I18" s="219">
        <v>10853904440</v>
      </c>
      <c r="J18" s="126">
        <f t="shared" ref="J18:J70" si="10">IFERROR(H18/G18,"-")</f>
        <v>0.39799136892615627</v>
      </c>
      <c r="K18" s="208"/>
      <c r="L18" s="44" t="str">
        <f t="shared" si="3"/>
        <v>堺市</v>
      </c>
      <c r="M18" s="264">
        <f t="shared" si="9"/>
        <v>1.6874644118991776E-2</v>
      </c>
      <c r="N18" s="263">
        <f t="shared" si="4"/>
        <v>1.6899999999999998E-2</v>
      </c>
      <c r="O18" s="44" t="str">
        <f t="shared" si="5"/>
        <v>堺市</v>
      </c>
      <c r="P18" s="99">
        <f t="shared" si="6"/>
        <v>0.4228154890864948</v>
      </c>
      <c r="R18" s="262">
        <f t="shared" si="8"/>
        <v>1.52E-2</v>
      </c>
      <c r="S18" s="97">
        <f t="shared" si="7"/>
        <v>0.41309659431360696</v>
      </c>
      <c r="T18" s="204">
        <v>0</v>
      </c>
    </row>
    <row r="19" spans="2:20" s="48" customFormat="1" ht="19.5" customHeight="1">
      <c r="B19" s="36">
        <v>14</v>
      </c>
      <c r="C19" s="51" t="s">
        <v>124</v>
      </c>
      <c r="D19" s="135">
        <v>369182</v>
      </c>
      <c r="E19" s="219">
        <v>5432</v>
      </c>
      <c r="F19" s="256">
        <f t="shared" si="0"/>
        <v>1.4713610089332634E-2</v>
      </c>
      <c r="G19" s="219">
        <v>12806843400</v>
      </c>
      <c r="H19" s="219">
        <v>5006031330</v>
      </c>
      <c r="I19" s="219">
        <v>7800812070</v>
      </c>
      <c r="J19" s="126">
        <f t="shared" si="10"/>
        <v>0.39088721347213473</v>
      </c>
      <c r="K19" s="208"/>
      <c r="L19" s="44" t="str">
        <f t="shared" si="3"/>
        <v>西淀川区</v>
      </c>
      <c r="M19" s="264">
        <f t="shared" si="9"/>
        <v>1.6843010431076381E-2</v>
      </c>
      <c r="N19" s="263">
        <f t="shared" si="4"/>
        <v>1.6799999999999999E-2</v>
      </c>
      <c r="O19" s="44" t="str">
        <f t="shared" si="5"/>
        <v>箕面市</v>
      </c>
      <c r="P19" s="99">
        <f t="shared" si="6"/>
        <v>0.4220462731083347</v>
      </c>
      <c r="R19" s="262">
        <f t="shared" si="8"/>
        <v>1.52E-2</v>
      </c>
      <c r="S19" s="97">
        <f t="shared" si="7"/>
        <v>0.41309659431360696</v>
      </c>
      <c r="T19" s="204">
        <v>0</v>
      </c>
    </row>
    <row r="20" spans="2:20" s="48" customFormat="1" ht="19.5" customHeight="1">
      <c r="B20" s="36">
        <v>15</v>
      </c>
      <c r="C20" s="51" t="s">
        <v>125</v>
      </c>
      <c r="D20" s="135">
        <v>597669</v>
      </c>
      <c r="E20" s="219">
        <v>9071</v>
      </c>
      <c r="F20" s="256">
        <f t="shared" si="0"/>
        <v>1.5177297132693848E-2</v>
      </c>
      <c r="G20" s="219">
        <v>20318840300</v>
      </c>
      <c r="H20" s="219">
        <v>8503200600</v>
      </c>
      <c r="I20" s="219">
        <v>11815639700</v>
      </c>
      <c r="J20" s="126">
        <f t="shared" si="10"/>
        <v>0.41848848036863601</v>
      </c>
      <c r="K20" s="208"/>
      <c r="L20" s="44" t="str">
        <f t="shared" si="3"/>
        <v>忠岡町</v>
      </c>
      <c r="M20" s="264">
        <f t="shared" si="9"/>
        <v>1.6790152097319086E-2</v>
      </c>
      <c r="N20" s="263">
        <f t="shared" si="4"/>
        <v>1.6799999999999999E-2</v>
      </c>
      <c r="O20" s="44" t="str">
        <f t="shared" si="5"/>
        <v>泉大津市</v>
      </c>
      <c r="P20" s="99">
        <f t="shared" si="6"/>
        <v>0.41941642531109607</v>
      </c>
      <c r="R20" s="262">
        <f t="shared" si="8"/>
        <v>1.52E-2</v>
      </c>
      <c r="S20" s="97">
        <f t="shared" si="7"/>
        <v>0.41309659431360696</v>
      </c>
      <c r="T20" s="204">
        <v>0</v>
      </c>
    </row>
    <row r="21" spans="2:20" s="48" customFormat="1" ht="19.5" customHeight="1">
      <c r="B21" s="36">
        <v>16</v>
      </c>
      <c r="C21" s="51" t="s">
        <v>62</v>
      </c>
      <c r="D21" s="135">
        <v>440111</v>
      </c>
      <c r="E21" s="219">
        <v>5623</v>
      </c>
      <c r="F21" s="256">
        <f t="shared" si="0"/>
        <v>1.2776322336865018E-2</v>
      </c>
      <c r="G21" s="219">
        <v>13694993380</v>
      </c>
      <c r="H21" s="219">
        <v>5224292320</v>
      </c>
      <c r="I21" s="219">
        <v>8470701060</v>
      </c>
      <c r="J21" s="126">
        <f t="shared" si="10"/>
        <v>0.38147461448426051</v>
      </c>
      <c r="K21" s="208"/>
      <c r="L21" s="44" t="str">
        <f t="shared" si="3"/>
        <v>堺市東区</v>
      </c>
      <c r="M21" s="264">
        <f t="shared" si="9"/>
        <v>1.6604003476089937E-2</v>
      </c>
      <c r="N21" s="263">
        <f t="shared" si="4"/>
        <v>1.66E-2</v>
      </c>
      <c r="O21" s="44" t="str">
        <f t="shared" si="5"/>
        <v>城東区</v>
      </c>
      <c r="P21" s="99">
        <f t="shared" si="6"/>
        <v>0.41848848036863601</v>
      </c>
      <c r="R21" s="262">
        <f t="shared" si="8"/>
        <v>1.52E-2</v>
      </c>
      <c r="S21" s="97">
        <f t="shared" si="7"/>
        <v>0.41309659431360696</v>
      </c>
      <c r="T21" s="204">
        <v>0</v>
      </c>
    </row>
    <row r="22" spans="2:20" s="48" customFormat="1" ht="19.5" customHeight="1">
      <c r="B22" s="36">
        <v>17</v>
      </c>
      <c r="C22" s="51" t="s">
        <v>126</v>
      </c>
      <c r="D22" s="135">
        <v>631124</v>
      </c>
      <c r="E22" s="219">
        <v>8570</v>
      </c>
      <c r="F22" s="256">
        <f t="shared" si="0"/>
        <v>1.3578948035568288E-2</v>
      </c>
      <c r="G22" s="219">
        <v>20421092220</v>
      </c>
      <c r="H22" s="219">
        <v>7700667240</v>
      </c>
      <c r="I22" s="219">
        <v>12720424980</v>
      </c>
      <c r="J22" s="126">
        <f t="shared" si="10"/>
        <v>0.3770937987566661</v>
      </c>
      <c r="K22" s="208"/>
      <c r="L22" s="44" t="str">
        <f t="shared" si="3"/>
        <v>堺市南区</v>
      </c>
      <c r="M22" s="264">
        <f t="shared" si="9"/>
        <v>1.6492315481014149E-2</v>
      </c>
      <c r="N22" s="263">
        <f t="shared" si="4"/>
        <v>1.6500000000000001E-2</v>
      </c>
      <c r="O22" s="44" t="str">
        <f t="shared" si="5"/>
        <v>阪南市</v>
      </c>
      <c r="P22" s="99">
        <f t="shared" si="6"/>
        <v>0.41732390033043465</v>
      </c>
      <c r="R22" s="262">
        <f t="shared" si="8"/>
        <v>1.52E-2</v>
      </c>
      <c r="S22" s="97">
        <f t="shared" si="7"/>
        <v>0.41309659431360696</v>
      </c>
      <c r="T22" s="204">
        <v>0</v>
      </c>
    </row>
    <row r="23" spans="2:20" s="48" customFormat="1" ht="19.5" customHeight="1">
      <c r="B23" s="36">
        <v>18</v>
      </c>
      <c r="C23" s="51" t="s">
        <v>63</v>
      </c>
      <c r="D23" s="135">
        <v>541404</v>
      </c>
      <c r="E23" s="219">
        <v>7328</v>
      </c>
      <c r="F23" s="256">
        <f t="shared" si="0"/>
        <v>1.3535178905216806E-2</v>
      </c>
      <c r="G23" s="219">
        <v>18149609110</v>
      </c>
      <c r="H23" s="219">
        <v>6803088500</v>
      </c>
      <c r="I23" s="219">
        <v>11346520610</v>
      </c>
      <c r="J23" s="126">
        <f t="shared" si="10"/>
        <v>0.37483388533429413</v>
      </c>
      <c r="K23" s="208"/>
      <c r="L23" s="44" t="str">
        <f t="shared" si="3"/>
        <v>福島区</v>
      </c>
      <c r="M23" s="264">
        <f t="shared" si="9"/>
        <v>1.6413052688241715E-2</v>
      </c>
      <c r="N23" s="263">
        <f t="shared" si="4"/>
        <v>1.6400000000000001E-2</v>
      </c>
      <c r="O23" s="44" t="str">
        <f t="shared" si="5"/>
        <v>堺市東区</v>
      </c>
      <c r="P23" s="99">
        <f t="shared" si="6"/>
        <v>0.41654490480890077</v>
      </c>
      <c r="R23" s="262">
        <f t="shared" si="8"/>
        <v>1.52E-2</v>
      </c>
      <c r="S23" s="97">
        <f t="shared" si="7"/>
        <v>0.41309659431360696</v>
      </c>
      <c r="T23" s="204">
        <v>0</v>
      </c>
    </row>
    <row r="24" spans="2:20" s="48" customFormat="1" ht="19.5" customHeight="1">
      <c r="B24" s="36">
        <v>19</v>
      </c>
      <c r="C24" s="51" t="s">
        <v>127</v>
      </c>
      <c r="D24" s="135">
        <v>373192</v>
      </c>
      <c r="E24" s="219">
        <v>5979</v>
      </c>
      <c r="F24" s="256">
        <f t="shared" si="0"/>
        <v>1.6021243756564985E-2</v>
      </c>
      <c r="G24" s="219">
        <v>13320534090</v>
      </c>
      <c r="H24" s="219">
        <v>5304731840</v>
      </c>
      <c r="I24" s="219">
        <v>8015802250</v>
      </c>
      <c r="J24" s="126">
        <f t="shared" si="10"/>
        <v>0.39823717308620316</v>
      </c>
      <c r="K24" s="208"/>
      <c r="L24" s="44" t="str">
        <f t="shared" si="3"/>
        <v>堺市北区</v>
      </c>
      <c r="M24" s="264">
        <f t="shared" si="9"/>
        <v>1.622439233431509E-2</v>
      </c>
      <c r="N24" s="263">
        <f t="shared" si="4"/>
        <v>1.6199999999999999E-2</v>
      </c>
      <c r="O24" s="44" t="str">
        <f t="shared" si="5"/>
        <v>高槻市</v>
      </c>
      <c r="P24" s="99">
        <f t="shared" si="6"/>
        <v>0.41608734380189627</v>
      </c>
      <c r="R24" s="262">
        <f t="shared" si="8"/>
        <v>1.52E-2</v>
      </c>
      <c r="S24" s="97">
        <f t="shared" si="7"/>
        <v>0.41309659431360696</v>
      </c>
      <c r="T24" s="204">
        <v>0</v>
      </c>
    </row>
    <row r="25" spans="2:20" s="48" customFormat="1" ht="19.5" customHeight="1">
      <c r="B25" s="36">
        <v>20</v>
      </c>
      <c r="C25" s="51" t="s">
        <v>128</v>
      </c>
      <c r="D25" s="135">
        <v>562465</v>
      </c>
      <c r="E25" s="219">
        <v>8708</v>
      </c>
      <c r="F25" s="256">
        <f t="shared" si="0"/>
        <v>1.5481852204137145E-2</v>
      </c>
      <c r="G25" s="219">
        <v>19077627070</v>
      </c>
      <c r="H25" s="219">
        <v>7817378500</v>
      </c>
      <c r="I25" s="219">
        <v>11260248570</v>
      </c>
      <c r="J25" s="126">
        <f t="shared" si="10"/>
        <v>0.40976681593136938</v>
      </c>
      <c r="K25" s="208"/>
      <c r="L25" s="44" t="str">
        <f t="shared" si="3"/>
        <v>茨木市</v>
      </c>
      <c r="M25" s="264">
        <f t="shared" si="9"/>
        <v>1.6142053711330595E-2</v>
      </c>
      <c r="N25" s="263">
        <f t="shared" si="4"/>
        <v>1.61E-2</v>
      </c>
      <c r="O25" s="44" t="str">
        <f t="shared" si="5"/>
        <v>茨木市</v>
      </c>
      <c r="P25" s="99">
        <f t="shared" si="6"/>
        <v>0.41590865736473093</v>
      </c>
      <c r="R25" s="262">
        <f t="shared" si="8"/>
        <v>1.52E-2</v>
      </c>
      <c r="S25" s="97">
        <f t="shared" si="7"/>
        <v>0.41309659431360696</v>
      </c>
      <c r="T25" s="204">
        <v>0</v>
      </c>
    </row>
    <row r="26" spans="2:20" s="48" customFormat="1" ht="19.5" customHeight="1">
      <c r="B26" s="36">
        <v>21</v>
      </c>
      <c r="C26" s="51" t="s">
        <v>129</v>
      </c>
      <c r="D26" s="135">
        <v>373444</v>
      </c>
      <c r="E26" s="219">
        <v>5390</v>
      </c>
      <c r="F26" s="256">
        <f t="shared" si="0"/>
        <v>1.4433221580745708E-2</v>
      </c>
      <c r="G26" s="219">
        <v>12405614380</v>
      </c>
      <c r="H26" s="219">
        <v>4937198700</v>
      </c>
      <c r="I26" s="219">
        <v>7468415680</v>
      </c>
      <c r="J26" s="126">
        <f t="shared" si="10"/>
        <v>0.39798099060370762</v>
      </c>
      <c r="K26" s="208"/>
      <c r="L26" s="44" t="str">
        <f t="shared" si="3"/>
        <v>河南町</v>
      </c>
      <c r="M26" s="264">
        <f t="shared" si="9"/>
        <v>1.6089791416615304E-2</v>
      </c>
      <c r="N26" s="263">
        <f t="shared" si="4"/>
        <v>1.61E-2</v>
      </c>
      <c r="O26" s="44" t="str">
        <f t="shared" si="5"/>
        <v>堺市西区</v>
      </c>
      <c r="P26" s="99">
        <f t="shared" si="6"/>
        <v>0.41585764152023202</v>
      </c>
      <c r="R26" s="262">
        <f t="shared" si="8"/>
        <v>1.52E-2</v>
      </c>
      <c r="S26" s="97">
        <f t="shared" si="7"/>
        <v>0.41309659431360696</v>
      </c>
      <c r="T26" s="204">
        <v>0</v>
      </c>
    </row>
    <row r="27" spans="2:20" s="48" customFormat="1" ht="19.5" customHeight="1">
      <c r="B27" s="36">
        <v>22</v>
      </c>
      <c r="C27" s="51" t="s">
        <v>64</v>
      </c>
      <c r="D27" s="135">
        <v>492378</v>
      </c>
      <c r="E27" s="219">
        <v>7364</v>
      </c>
      <c r="F27" s="256">
        <f t="shared" si="0"/>
        <v>1.495598909780697E-2</v>
      </c>
      <c r="G27" s="219">
        <v>16560828700</v>
      </c>
      <c r="H27" s="219">
        <v>6743970940</v>
      </c>
      <c r="I27" s="219">
        <v>9816857760</v>
      </c>
      <c r="J27" s="126">
        <f t="shared" si="10"/>
        <v>0.40722424355491343</v>
      </c>
      <c r="K27" s="208"/>
      <c r="L27" s="44" t="str">
        <f t="shared" si="3"/>
        <v>大阪狭山市</v>
      </c>
      <c r="M27" s="264">
        <f t="shared" si="9"/>
        <v>1.6078832864090096E-2</v>
      </c>
      <c r="N27" s="263">
        <f t="shared" si="4"/>
        <v>1.61E-2</v>
      </c>
      <c r="O27" s="44" t="str">
        <f t="shared" si="5"/>
        <v>千早赤阪村</v>
      </c>
      <c r="P27" s="99">
        <f t="shared" si="6"/>
        <v>0.41579893167675347</v>
      </c>
      <c r="R27" s="262">
        <f t="shared" si="8"/>
        <v>1.52E-2</v>
      </c>
      <c r="S27" s="97">
        <f t="shared" si="7"/>
        <v>0.41309659431360696</v>
      </c>
      <c r="T27" s="204">
        <v>0</v>
      </c>
    </row>
    <row r="28" spans="2:20" s="48" customFormat="1" ht="19.5" customHeight="1">
      <c r="B28" s="36">
        <v>23</v>
      </c>
      <c r="C28" s="51" t="s">
        <v>130</v>
      </c>
      <c r="D28" s="135">
        <v>775077</v>
      </c>
      <c r="E28" s="219">
        <v>11130</v>
      </c>
      <c r="F28" s="256">
        <f t="shared" ref="F28:F70" si="11">IFERROR(E28/D28,"-")</f>
        <v>1.435986360064871E-2</v>
      </c>
      <c r="G28" s="219">
        <v>26419711610</v>
      </c>
      <c r="H28" s="219">
        <v>10079109880</v>
      </c>
      <c r="I28" s="219">
        <v>16340601730</v>
      </c>
      <c r="J28" s="126">
        <f t="shared" si="10"/>
        <v>0.38149961773939289</v>
      </c>
      <c r="K28" s="208"/>
      <c r="L28" s="44" t="str">
        <f t="shared" si="3"/>
        <v>西成区</v>
      </c>
      <c r="M28" s="264">
        <f t="shared" si="9"/>
        <v>1.6021243756564985E-2</v>
      </c>
      <c r="N28" s="263">
        <f t="shared" si="4"/>
        <v>1.6E-2</v>
      </c>
      <c r="O28" s="44" t="str">
        <f t="shared" si="5"/>
        <v>羽曳野市</v>
      </c>
      <c r="P28" s="99">
        <f t="shared" si="6"/>
        <v>0.41507863715218585</v>
      </c>
      <c r="R28" s="262">
        <f t="shared" si="8"/>
        <v>1.52E-2</v>
      </c>
      <c r="S28" s="97">
        <f t="shared" si="7"/>
        <v>0.41309659431360696</v>
      </c>
      <c r="T28" s="204">
        <v>0</v>
      </c>
    </row>
    <row r="29" spans="2:20" s="48" customFormat="1" ht="19.5" customHeight="1">
      <c r="B29" s="36">
        <v>24</v>
      </c>
      <c r="C29" s="51" t="s">
        <v>131</v>
      </c>
      <c r="D29" s="135">
        <v>331926</v>
      </c>
      <c r="E29" s="219">
        <v>4945</v>
      </c>
      <c r="F29" s="256">
        <f t="shared" si="11"/>
        <v>1.4897898929279417E-2</v>
      </c>
      <c r="G29" s="219">
        <v>11265062900</v>
      </c>
      <c r="H29" s="219">
        <v>4642311540</v>
      </c>
      <c r="I29" s="219">
        <v>6622751360</v>
      </c>
      <c r="J29" s="126">
        <f t="shared" si="10"/>
        <v>0.41209814638496162</v>
      </c>
      <c r="K29" s="208"/>
      <c r="L29" s="44" t="str">
        <f t="shared" si="3"/>
        <v>貝塚市</v>
      </c>
      <c r="M29" s="264">
        <f t="shared" si="9"/>
        <v>1.601273179434503E-2</v>
      </c>
      <c r="N29" s="263">
        <f t="shared" si="4"/>
        <v>1.6E-2</v>
      </c>
      <c r="O29" s="44" t="str">
        <f t="shared" si="5"/>
        <v>福島区</v>
      </c>
      <c r="P29" s="99">
        <f t="shared" si="6"/>
        <v>0.41312184848358036</v>
      </c>
      <c r="R29" s="262">
        <f t="shared" si="8"/>
        <v>1.52E-2</v>
      </c>
      <c r="S29" s="97">
        <f t="shared" si="7"/>
        <v>0.41309659431360696</v>
      </c>
      <c r="T29" s="204">
        <v>0</v>
      </c>
    </row>
    <row r="30" spans="2:20" s="48" customFormat="1" ht="19.5" customHeight="1">
      <c r="B30" s="36">
        <v>25</v>
      </c>
      <c r="C30" s="51" t="s">
        <v>132</v>
      </c>
      <c r="D30" s="135">
        <v>226210</v>
      </c>
      <c r="E30" s="219">
        <v>3420</v>
      </c>
      <c r="F30" s="256">
        <f t="shared" si="11"/>
        <v>1.5118695017903718E-2</v>
      </c>
      <c r="G30" s="219">
        <v>7564842860</v>
      </c>
      <c r="H30" s="219">
        <v>3108155940</v>
      </c>
      <c r="I30" s="219">
        <v>4456686920</v>
      </c>
      <c r="J30" s="126">
        <f>IFERROR(H30/G30,"-")</f>
        <v>0.4108685398390417</v>
      </c>
      <c r="K30" s="208"/>
      <c r="L30" s="44" t="str">
        <f t="shared" si="3"/>
        <v>和泉市</v>
      </c>
      <c r="M30" s="264">
        <f t="shared" si="9"/>
        <v>1.601094153923413E-2</v>
      </c>
      <c r="N30" s="263">
        <f t="shared" si="4"/>
        <v>1.6E-2</v>
      </c>
      <c r="O30" s="44" t="str">
        <f t="shared" si="5"/>
        <v>浪速区</v>
      </c>
      <c r="P30" s="99">
        <f t="shared" si="6"/>
        <v>0.41309531535699745</v>
      </c>
      <c r="R30" s="262">
        <f t="shared" si="8"/>
        <v>1.52E-2</v>
      </c>
      <c r="S30" s="97">
        <f t="shared" si="7"/>
        <v>0.41309659431360696</v>
      </c>
      <c r="T30" s="204">
        <v>0</v>
      </c>
    </row>
    <row r="31" spans="2:20" s="48" customFormat="1" ht="19.5" customHeight="1">
      <c r="B31" s="36">
        <v>26</v>
      </c>
      <c r="C31" s="51" t="s">
        <v>36</v>
      </c>
      <c r="D31" s="135">
        <v>3101458</v>
      </c>
      <c r="E31" s="219">
        <v>52336</v>
      </c>
      <c r="F31" s="256">
        <f t="shared" si="11"/>
        <v>1.6874644118991776E-2</v>
      </c>
      <c r="G31" s="219">
        <v>110057846250</v>
      </c>
      <c r="H31" s="219">
        <v>46534162090</v>
      </c>
      <c r="I31" s="219">
        <f>G31-H31</f>
        <v>63523684160</v>
      </c>
      <c r="J31" s="126">
        <f>IFERROR(H31/G31,"-")</f>
        <v>0.4228154890864948</v>
      </c>
      <c r="K31" s="208"/>
      <c r="L31" s="44" t="str">
        <f t="shared" si="3"/>
        <v>泉佐野市</v>
      </c>
      <c r="M31" s="264">
        <f t="shared" si="9"/>
        <v>1.59604608701127E-2</v>
      </c>
      <c r="N31" s="263">
        <f t="shared" si="4"/>
        <v>1.6E-2</v>
      </c>
      <c r="O31" s="44" t="str">
        <f t="shared" si="5"/>
        <v>河南町</v>
      </c>
      <c r="P31" s="99">
        <f t="shared" si="6"/>
        <v>0.41213697402979826</v>
      </c>
      <c r="R31" s="262">
        <f t="shared" si="8"/>
        <v>1.52E-2</v>
      </c>
      <c r="S31" s="97">
        <f t="shared" si="7"/>
        <v>0.41309659431360696</v>
      </c>
      <c r="T31" s="204">
        <v>0</v>
      </c>
    </row>
    <row r="32" spans="2:20" s="48" customFormat="1" ht="19.5" customHeight="1">
      <c r="B32" s="36">
        <v>27</v>
      </c>
      <c r="C32" s="51" t="s">
        <v>37</v>
      </c>
      <c r="D32" s="135">
        <v>500127</v>
      </c>
      <c r="E32" s="219">
        <v>8975</v>
      </c>
      <c r="F32" s="256">
        <f t="shared" si="11"/>
        <v>1.7945441857768127E-2</v>
      </c>
      <c r="G32" s="219">
        <v>18392388080</v>
      </c>
      <c r="H32" s="219">
        <v>7910363280</v>
      </c>
      <c r="I32" s="219">
        <v>10482024800</v>
      </c>
      <c r="J32" s="126">
        <f t="shared" si="10"/>
        <v>0.43008897189385537</v>
      </c>
      <c r="K32" s="208"/>
      <c r="L32" s="44" t="str">
        <f t="shared" si="3"/>
        <v>泉大津市</v>
      </c>
      <c r="M32" s="264">
        <f t="shared" si="9"/>
        <v>1.5782964176392685E-2</v>
      </c>
      <c r="N32" s="263">
        <f t="shared" si="4"/>
        <v>1.5800000000000002E-2</v>
      </c>
      <c r="O32" s="44" t="str">
        <f t="shared" si="5"/>
        <v>北区</v>
      </c>
      <c r="P32" s="99">
        <f t="shared" si="6"/>
        <v>0.41209814638496162</v>
      </c>
      <c r="R32" s="262">
        <f t="shared" si="8"/>
        <v>1.52E-2</v>
      </c>
      <c r="S32" s="97">
        <f t="shared" si="7"/>
        <v>0.41309659431360696</v>
      </c>
      <c r="T32" s="204">
        <v>0</v>
      </c>
    </row>
    <row r="33" spans="2:20" s="48" customFormat="1" ht="19.5" customHeight="1">
      <c r="B33" s="36">
        <v>28</v>
      </c>
      <c r="C33" s="51" t="s">
        <v>38</v>
      </c>
      <c r="D33" s="135">
        <v>372344</v>
      </c>
      <c r="E33" s="219">
        <v>6862</v>
      </c>
      <c r="F33" s="256">
        <f t="shared" si="11"/>
        <v>1.8429194508304148E-2</v>
      </c>
      <c r="G33" s="219">
        <v>13789405250</v>
      </c>
      <c r="H33" s="219">
        <v>5961166070</v>
      </c>
      <c r="I33" s="219">
        <v>7828239180</v>
      </c>
      <c r="J33" s="126">
        <f t="shared" si="10"/>
        <v>0.43230044820098384</v>
      </c>
      <c r="K33" s="208"/>
      <c r="L33" s="44" t="str">
        <f t="shared" si="3"/>
        <v>堺市西区</v>
      </c>
      <c r="M33" s="264">
        <f t="shared" si="9"/>
        <v>1.5745083476615355E-2</v>
      </c>
      <c r="N33" s="263">
        <f t="shared" si="4"/>
        <v>1.5699999999999999E-2</v>
      </c>
      <c r="O33" s="44" t="str">
        <f t="shared" si="5"/>
        <v>中央区</v>
      </c>
      <c r="P33" s="99">
        <f t="shared" si="6"/>
        <v>0.4108685398390417</v>
      </c>
      <c r="R33" s="262">
        <f t="shared" si="8"/>
        <v>1.52E-2</v>
      </c>
      <c r="S33" s="97">
        <f t="shared" si="7"/>
        <v>0.41309659431360696</v>
      </c>
      <c r="T33" s="204">
        <v>0</v>
      </c>
    </row>
    <row r="34" spans="2:20" s="48" customFormat="1" ht="19.5" customHeight="1">
      <c r="B34" s="36">
        <v>29</v>
      </c>
      <c r="C34" s="51" t="s">
        <v>39</v>
      </c>
      <c r="D34" s="135">
        <v>334859</v>
      </c>
      <c r="E34" s="219">
        <v>5560</v>
      </c>
      <c r="F34" s="256">
        <f t="shared" si="11"/>
        <v>1.6604003476089937E-2</v>
      </c>
      <c r="G34" s="219">
        <v>11952032380</v>
      </c>
      <c r="H34" s="219">
        <v>4978558190</v>
      </c>
      <c r="I34" s="219">
        <v>6973474190</v>
      </c>
      <c r="J34" s="126">
        <f t="shared" si="10"/>
        <v>0.41654490480890077</v>
      </c>
      <c r="K34" s="208"/>
      <c r="L34" s="44" t="str">
        <f t="shared" si="3"/>
        <v>高石市</v>
      </c>
      <c r="M34" s="264">
        <f t="shared" si="9"/>
        <v>1.5638977280313313E-2</v>
      </c>
      <c r="N34" s="263">
        <f t="shared" si="4"/>
        <v>1.5599999999999999E-2</v>
      </c>
      <c r="O34" s="44" t="str">
        <f t="shared" si="5"/>
        <v>堺市北区</v>
      </c>
      <c r="P34" s="99">
        <f t="shared" si="6"/>
        <v>0.41029897893516681</v>
      </c>
      <c r="R34" s="262">
        <f t="shared" si="8"/>
        <v>1.52E-2</v>
      </c>
      <c r="S34" s="97">
        <f t="shared" si="7"/>
        <v>0.41309659431360696</v>
      </c>
      <c r="T34" s="204">
        <v>0</v>
      </c>
    </row>
    <row r="35" spans="2:20" s="48" customFormat="1" ht="19.5" customHeight="1">
      <c r="B35" s="36">
        <v>30</v>
      </c>
      <c r="C35" s="51" t="s">
        <v>40</v>
      </c>
      <c r="D35" s="135">
        <v>491455</v>
      </c>
      <c r="E35" s="219">
        <v>7738</v>
      </c>
      <c r="F35" s="256">
        <f t="shared" si="11"/>
        <v>1.5745083476615355E-2</v>
      </c>
      <c r="G35" s="219">
        <v>16715863810</v>
      </c>
      <c r="H35" s="219">
        <v>6951419700</v>
      </c>
      <c r="I35" s="219">
        <v>9764444110</v>
      </c>
      <c r="J35" s="126">
        <f t="shared" si="10"/>
        <v>0.41585764152023202</v>
      </c>
      <c r="K35" s="208"/>
      <c r="L35" s="44" t="str">
        <f t="shared" si="3"/>
        <v>田尻町</v>
      </c>
      <c r="M35" s="264">
        <f t="shared" si="9"/>
        <v>1.5577534440127164E-2</v>
      </c>
      <c r="N35" s="263">
        <f t="shared" si="4"/>
        <v>1.5599999999999999E-2</v>
      </c>
      <c r="O35" s="44" t="str">
        <f t="shared" si="5"/>
        <v>淀川区</v>
      </c>
      <c r="P35" s="99">
        <f t="shared" si="6"/>
        <v>0.40976681593136938</v>
      </c>
      <c r="R35" s="262">
        <f t="shared" si="8"/>
        <v>1.52E-2</v>
      </c>
      <c r="S35" s="97">
        <f t="shared" si="7"/>
        <v>0.41309659431360696</v>
      </c>
      <c r="T35" s="204">
        <v>0</v>
      </c>
    </row>
    <row r="36" spans="2:20" s="48" customFormat="1" ht="19.5" customHeight="1">
      <c r="B36" s="36">
        <v>31</v>
      </c>
      <c r="C36" s="51" t="s">
        <v>41</v>
      </c>
      <c r="D36" s="135">
        <v>568871</v>
      </c>
      <c r="E36" s="219">
        <v>9382</v>
      </c>
      <c r="F36" s="256">
        <f t="shared" si="11"/>
        <v>1.6492315481014149E-2</v>
      </c>
      <c r="G36" s="219">
        <v>20123690850</v>
      </c>
      <c r="H36" s="219">
        <v>8117187270</v>
      </c>
      <c r="I36" s="219">
        <v>12006503580</v>
      </c>
      <c r="J36" s="126">
        <f t="shared" si="10"/>
        <v>0.40336473714015536</v>
      </c>
      <c r="K36" s="208"/>
      <c r="L36" s="44" t="str">
        <f t="shared" si="3"/>
        <v>生野区</v>
      </c>
      <c r="M36" s="264">
        <f t="shared" si="9"/>
        <v>1.5568031459544359E-2</v>
      </c>
      <c r="N36" s="263">
        <f t="shared" si="4"/>
        <v>1.5599999999999999E-2</v>
      </c>
      <c r="O36" s="44" t="str">
        <f t="shared" si="5"/>
        <v>摂津市</v>
      </c>
      <c r="P36" s="99">
        <f t="shared" si="6"/>
        <v>0.40924363269888753</v>
      </c>
      <c r="R36" s="262">
        <f t="shared" si="8"/>
        <v>1.52E-2</v>
      </c>
      <c r="S36" s="97">
        <f t="shared" si="7"/>
        <v>0.41309659431360696</v>
      </c>
      <c r="T36" s="204">
        <v>0</v>
      </c>
    </row>
    <row r="37" spans="2:20" s="48" customFormat="1" ht="19.5" customHeight="1">
      <c r="B37" s="36">
        <v>32</v>
      </c>
      <c r="C37" s="51" t="s">
        <v>42</v>
      </c>
      <c r="D37" s="135">
        <v>550714</v>
      </c>
      <c r="E37" s="219">
        <v>8935</v>
      </c>
      <c r="F37" s="256">
        <f t="shared" si="11"/>
        <v>1.622439233431509E-2</v>
      </c>
      <c r="G37" s="219">
        <v>18737786650</v>
      </c>
      <c r="H37" s="219">
        <v>7688094730</v>
      </c>
      <c r="I37" s="219">
        <v>11049691920</v>
      </c>
      <c r="J37" s="126">
        <f t="shared" si="10"/>
        <v>0.41029897893516681</v>
      </c>
      <c r="K37" s="208"/>
      <c r="L37" s="44" t="str">
        <f t="shared" si="3"/>
        <v>島本町</v>
      </c>
      <c r="M37" s="264">
        <f t="shared" si="9"/>
        <v>1.5508096526045874E-2</v>
      </c>
      <c r="N37" s="263">
        <f t="shared" si="4"/>
        <v>1.55E-2</v>
      </c>
      <c r="O37" s="44" t="str">
        <f t="shared" si="5"/>
        <v>堺市美原区</v>
      </c>
      <c r="P37" s="99">
        <f t="shared" si="6"/>
        <v>0.4091406832556706</v>
      </c>
      <c r="R37" s="262">
        <f t="shared" si="8"/>
        <v>1.52E-2</v>
      </c>
      <c r="S37" s="97">
        <f t="shared" si="7"/>
        <v>0.41309659431360696</v>
      </c>
      <c r="T37" s="204">
        <v>0</v>
      </c>
    </row>
    <row r="38" spans="2:20" s="48" customFormat="1" ht="19.5" customHeight="1">
      <c r="B38" s="36">
        <v>33</v>
      </c>
      <c r="C38" s="51" t="s">
        <v>43</v>
      </c>
      <c r="D38" s="135">
        <v>133463</v>
      </c>
      <c r="E38" s="219">
        <v>2426</v>
      </c>
      <c r="F38" s="256">
        <f t="shared" si="11"/>
        <v>1.8177322553816412E-2</v>
      </c>
      <c r="G38" s="219">
        <v>5243373680</v>
      </c>
      <c r="H38" s="219">
        <v>2145277490</v>
      </c>
      <c r="I38" s="219">
        <v>3098096190</v>
      </c>
      <c r="J38" s="126">
        <f t="shared" si="10"/>
        <v>0.4091406832556706</v>
      </c>
      <c r="K38" s="208"/>
      <c r="L38" s="44" t="str">
        <f t="shared" si="3"/>
        <v>淀川区</v>
      </c>
      <c r="M38" s="264">
        <f t="shared" si="9"/>
        <v>1.5481852204137145E-2</v>
      </c>
      <c r="N38" s="263">
        <f t="shared" si="4"/>
        <v>1.55E-2</v>
      </c>
      <c r="O38" s="44" t="str">
        <f t="shared" si="5"/>
        <v>交野市</v>
      </c>
      <c r="P38" s="99">
        <f t="shared" si="6"/>
        <v>0.40828490970077719</v>
      </c>
      <c r="R38" s="262">
        <f t="shared" si="8"/>
        <v>1.52E-2</v>
      </c>
      <c r="S38" s="97">
        <f t="shared" si="7"/>
        <v>0.41309659431360696</v>
      </c>
      <c r="T38" s="204">
        <v>0</v>
      </c>
    </row>
    <row r="39" spans="2:20" s="48" customFormat="1" ht="19.5" customHeight="1">
      <c r="B39" s="36">
        <v>34</v>
      </c>
      <c r="C39" s="51" t="s">
        <v>45</v>
      </c>
      <c r="D39" s="135">
        <v>631630</v>
      </c>
      <c r="E39" s="219">
        <v>11671</v>
      </c>
      <c r="F39" s="256">
        <f t="shared" si="11"/>
        <v>1.847758972816364E-2</v>
      </c>
      <c r="G39" s="219">
        <v>24737090530</v>
      </c>
      <c r="H39" s="219">
        <v>10465624820</v>
      </c>
      <c r="I39" s="219">
        <v>14271465710</v>
      </c>
      <c r="J39" s="126">
        <f t="shared" si="10"/>
        <v>0.42307420136203061</v>
      </c>
      <c r="K39" s="208"/>
      <c r="L39" s="44" t="str">
        <f t="shared" si="3"/>
        <v>浪速区</v>
      </c>
      <c r="M39" s="264">
        <f t="shared" si="9"/>
        <v>1.5321346299531547E-2</v>
      </c>
      <c r="N39" s="263">
        <f t="shared" si="4"/>
        <v>1.5299999999999999E-2</v>
      </c>
      <c r="O39" s="44" t="str">
        <f t="shared" si="5"/>
        <v>富田林市</v>
      </c>
      <c r="P39" s="99">
        <f t="shared" si="6"/>
        <v>0.40750587732494759</v>
      </c>
      <c r="R39" s="262">
        <f t="shared" si="8"/>
        <v>1.52E-2</v>
      </c>
      <c r="S39" s="97">
        <f t="shared" si="7"/>
        <v>0.41309659431360696</v>
      </c>
      <c r="T39" s="204">
        <v>0</v>
      </c>
    </row>
    <row r="40" spans="2:20" s="48" customFormat="1" ht="19.5" customHeight="1">
      <c r="B40" s="36">
        <v>35</v>
      </c>
      <c r="C40" s="51" t="s">
        <v>2</v>
      </c>
      <c r="D40" s="135">
        <v>1489996</v>
      </c>
      <c r="E40" s="219">
        <v>19453</v>
      </c>
      <c r="F40" s="256">
        <f t="shared" si="11"/>
        <v>1.305573974695234E-2</v>
      </c>
      <c r="G40" s="219">
        <v>44386271950</v>
      </c>
      <c r="H40" s="219">
        <v>17545953660</v>
      </c>
      <c r="I40" s="219">
        <v>26840318290</v>
      </c>
      <c r="J40" s="126">
        <f t="shared" si="10"/>
        <v>0.39530135983857956</v>
      </c>
      <c r="K40" s="208"/>
      <c r="L40" s="44" t="str">
        <f t="shared" si="3"/>
        <v>豊能町</v>
      </c>
      <c r="M40" s="264">
        <f t="shared" si="9"/>
        <v>1.5254016176525402E-2</v>
      </c>
      <c r="N40" s="263">
        <f t="shared" si="4"/>
        <v>1.5299999999999999E-2</v>
      </c>
      <c r="O40" s="44" t="str">
        <f t="shared" si="5"/>
        <v>住之江区</v>
      </c>
      <c r="P40" s="99">
        <f t="shared" si="6"/>
        <v>0.40722424355491343</v>
      </c>
      <c r="R40" s="262">
        <f t="shared" si="8"/>
        <v>1.52E-2</v>
      </c>
      <c r="S40" s="97">
        <f t="shared" si="7"/>
        <v>0.41309659431360696</v>
      </c>
      <c r="T40" s="204">
        <v>0</v>
      </c>
    </row>
    <row r="41" spans="2:20" s="48" customFormat="1" ht="19.5" customHeight="1">
      <c r="B41" s="36">
        <v>36</v>
      </c>
      <c r="C41" s="51" t="s">
        <v>3</v>
      </c>
      <c r="D41" s="135">
        <v>399699</v>
      </c>
      <c r="E41" s="219">
        <v>5829</v>
      </c>
      <c r="F41" s="256">
        <f t="shared" si="11"/>
        <v>1.4583474064233336E-2</v>
      </c>
      <c r="G41" s="219">
        <v>12785324690</v>
      </c>
      <c r="H41" s="219">
        <v>5456550790</v>
      </c>
      <c r="I41" s="219">
        <v>7328773900</v>
      </c>
      <c r="J41" s="126">
        <f t="shared" si="10"/>
        <v>0.42678234008932314</v>
      </c>
      <c r="K41" s="208"/>
      <c r="L41" s="44" t="str">
        <f t="shared" si="3"/>
        <v>城東区</v>
      </c>
      <c r="M41" s="264">
        <f t="shared" si="9"/>
        <v>1.5177297132693848E-2</v>
      </c>
      <c r="N41" s="263">
        <f t="shared" si="4"/>
        <v>1.52E-2</v>
      </c>
      <c r="O41" s="44" t="str">
        <f t="shared" si="5"/>
        <v>吹田市</v>
      </c>
      <c r="P41" s="99">
        <f t="shared" si="6"/>
        <v>0.40697357175012477</v>
      </c>
      <c r="R41" s="262">
        <f t="shared" si="8"/>
        <v>1.52E-2</v>
      </c>
      <c r="S41" s="97">
        <f t="shared" si="7"/>
        <v>0.41309659431360696</v>
      </c>
      <c r="T41" s="204">
        <v>0</v>
      </c>
    </row>
    <row r="42" spans="2:20" s="48" customFormat="1" ht="19.5" customHeight="1">
      <c r="B42" s="36">
        <v>37</v>
      </c>
      <c r="C42" s="51" t="s">
        <v>4</v>
      </c>
      <c r="D42" s="135">
        <v>1292382</v>
      </c>
      <c r="E42" s="219">
        <v>17538</v>
      </c>
      <c r="F42" s="256">
        <f t="shared" si="11"/>
        <v>1.357029113683106E-2</v>
      </c>
      <c r="G42" s="219">
        <v>39868454210</v>
      </c>
      <c r="H42" s="219">
        <v>16225407210</v>
      </c>
      <c r="I42" s="219">
        <v>23643047000</v>
      </c>
      <c r="J42" s="126">
        <f t="shared" si="10"/>
        <v>0.40697357175012477</v>
      </c>
      <c r="K42" s="208"/>
      <c r="L42" s="44" t="str">
        <f t="shared" si="3"/>
        <v>中央区</v>
      </c>
      <c r="M42" s="264">
        <f t="shared" si="9"/>
        <v>1.5118695017903718E-2</v>
      </c>
      <c r="N42" s="263">
        <f t="shared" si="4"/>
        <v>1.5100000000000001E-2</v>
      </c>
      <c r="O42" s="44" t="str">
        <f t="shared" si="5"/>
        <v>守口市</v>
      </c>
      <c r="P42" s="99">
        <f t="shared" si="6"/>
        <v>0.40663404857448759</v>
      </c>
      <c r="R42" s="262">
        <f t="shared" si="8"/>
        <v>1.52E-2</v>
      </c>
      <c r="S42" s="97">
        <f t="shared" si="7"/>
        <v>0.41309659431360696</v>
      </c>
      <c r="T42" s="204">
        <v>0</v>
      </c>
    </row>
    <row r="43" spans="2:20" s="48" customFormat="1" ht="19.5" customHeight="1">
      <c r="B43" s="36">
        <v>38</v>
      </c>
      <c r="C43" s="52" t="s">
        <v>46</v>
      </c>
      <c r="D43" s="135">
        <v>274093</v>
      </c>
      <c r="E43" s="219">
        <v>4326</v>
      </c>
      <c r="F43" s="256">
        <f t="shared" si="11"/>
        <v>1.5782964176392685E-2</v>
      </c>
      <c r="G43" s="219">
        <v>9226718880</v>
      </c>
      <c r="H43" s="219">
        <v>3869837450</v>
      </c>
      <c r="I43" s="219">
        <v>5356881430</v>
      </c>
      <c r="J43" s="126">
        <f t="shared" si="10"/>
        <v>0.41941642531109607</v>
      </c>
      <c r="K43" s="208"/>
      <c r="L43" s="44" t="str">
        <f t="shared" si="3"/>
        <v>泉南市</v>
      </c>
      <c r="M43" s="264">
        <f t="shared" si="9"/>
        <v>1.5097073035903203E-2</v>
      </c>
      <c r="N43" s="263">
        <f t="shared" si="4"/>
        <v>1.5100000000000001E-2</v>
      </c>
      <c r="O43" s="44" t="str">
        <f t="shared" si="5"/>
        <v>忠岡町</v>
      </c>
      <c r="P43" s="99">
        <f t="shared" si="6"/>
        <v>0.40594009212978488</v>
      </c>
      <c r="R43" s="262">
        <f t="shared" si="8"/>
        <v>1.52E-2</v>
      </c>
      <c r="S43" s="97">
        <f t="shared" si="7"/>
        <v>0.41309659431360696</v>
      </c>
      <c r="T43" s="204">
        <v>0</v>
      </c>
    </row>
    <row r="44" spans="2:20" s="48" customFormat="1" ht="19.5" customHeight="1">
      <c r="B44" s="36">
        <v>39</v>
      </c>
      <c r="C44" s="52" t="s">
        <v>9</v>
      </c>
      <c r="D44" s="135">
        <v>1449126</v>
      </c>
      <c r="E44" s="219">
        <v>21155</v>
      </c>
      <c r="F44" s="256">
        <f t="shared" si="11"/>
        <v>1.4598454516722493E-2</v>
      </c>
      <c r="G44" s="219">
        <v>46780537500</v>
      </c>
      <c r="H44" s="219">
        <v>19464789590</v>
      </c>
      <c r="I44" s="219">
        <v>27315747910</v>
      </c>
      <c r="J44" s="126">
        <f t="shared" si="10"/>
        <v>0.41608734380189627</v>
      </c>
      <c r="K44" s="208"/>
      <c r="L44" s="44" t="str">
        <f t="shared" si="3"/>
        <v>港区</v>
      </c>
      <c r="M44" s="264">
        <f t="shared" si="9"/>
        <v>1.5088581559810082E-2</v>
      </c>
      <c r="N44" s="263">
        <f t="shared" si="4"/>
        <v>1.5100000000000001E-2</v>
      </c>
      <c r="O44" s="44" t="str">
        <f t="shared" si="5"/>
        <v>都島区</v>
      </c>
      <c r="P44" s="99">
        <f t="shared" si="6"/>
        <v>0.40420429910927352</v>
      </c>
      <c r="R44" s="262">
        <f t="shared" si="8"/>
        <v>1.52E-2</v>
      </c>
      <c r="S44" s="97">
        <f t="shared" si="7"/>
        <v>0.41309659431360696</v>
      </c>
      <c r="T44" s="204">
        <v>0</v>
      </c>
    </row>
    <row r="45" spans="2:20" s="48" customFormat="1" ht="19.5" customHeight="1">
      <c r="B45" s="36">
        <v>40</v>
      </c>
      <c r="C45" s="52" t="s">
        <v>47</v>
      </c>
      <c r="D45" s="135">
        <v>295952</v>
      </c>
      <c r="E45" s="219">
        <v>4739</v>
      </c>
      <c r="F45" s="256">
        <f t="shared" si="11"/>
        <v>1.601273179434503E-2</v>
      </c>
      <c r="G45" s="219">
        <v>11159235360</v>
      </c>
      <c r="H45" s="219">
        <v>4362504450</v>
      </c>
      <c r="I45" s="219">
        <v>6796730910</v>
      </c>
      <c r="J45" s="126">
        <f t="shared" si="10"/>
        <v>0.39093220182784999</v>
      </c>
      <c r="K45" s="208"/>
      <c r="L45" s="44" t="str">
        <f t="shared" si="3"/>
        <v>大東市</v>
      </c>
      <c r="M45" s="264">
        <f t="shared" si="9"/>
        <v>1.5049598588817869E-2</v>
      </c>
      <c r="N45" s="263">
        <f t="shared" si="4"/>
        <v>1.4999999999999999E-2</v>
      </c>
      <c r="O45" s="44" t="str">
        <f t="shared" si="5"/>
        <v>和泉市</v>
      </c>
      <c r="P45" s="99">
        <f t="shared" si="6"/>
        <v>0.40360089583601938</v>
      </c>
      <c r="R45" s="262">
        <f t="shared" si="8"/>
        <v>1.52E-2</v>
      </c>
      <c r="S45" s="97">
        <f t="shared" si="7"/>
        <v>0.41309659431360696</v>
      </c>
      <c r="T45" s="204">
        <v>0</v>
      </c>
    </row>
    <row r="46" spans="2:20" s="48" customFormat="1" ht="19.5" customHeight="1">
      <c r="B46" s="36">
        <v>41</v>
      </c>
      <c r="C46" s="52" t="s">
        <v>14</v>
      </c>
      <c r="D46" s="135">
        <v>558345</v>
      </c>
      <c r="E46" s="219">
        <v>7866</v>
      </c>
      <c r="F46" s="256">
        <f t="shared" si="11"/>
        <v>1.4088063831502028E-2</v>
      </c>
      <c r="G46" s="219">
        <v>18515205100</v>
      </c>
      <c r="H46" s="219">
        <v>7528912810</v>
      </c>
      <c r="I46" s="219">
        <v>10986292290</v>
      </c>
      <c r="J46" s="126">
        <f t="shared" si="10"/>
        <v>0.40663404857448759</v>
      </c>
      <c r="K46" s="208"/>
      <c r="L46" s="44" t="str">
        <f t="shared" si="3"/>
        <v>羽曳野市</v>
      </c>
      <c r="M46" s="264">
        <f t="shared" si="9"/>
        <v>1.5012042477101048E-2</v>
      </c>
      <c r="N46" s="263">
        <f t="shared" si="4"/>
        <v>1.4999999999999999E-2</v>
      </c>
      <c r="O46" s="44" t="str">
        <f t="shared" si="5"/>
        <v>堺市南区</v>
      </c>
      <c r="P46" s="99">
        <f t="shared" si="6"/>
        <v>0.40336473714015536</v>
      </c>
      <c r="R46" s="262">
        <f t="shared" si="8"/>
        <v>1.52E-2</v>
      </c>
      <c r="S46" s="97">
        <f t="shared" si="7"/>
        <v>0.41309659431360696</v>
      </c>
      <c r="T46" s="204">
        <v>0</v>
      </c>
    </row>
    <row r="47" spans="2:20" s="48" customFormat="1" ht="19.5" customHeight="1">
      <c r="B47" s="36">
        <v>42</v>
      </c>
      <c r="C47" s="52" t="s">
        <v>15</v>
      </c>
      <c r="D47" s="135">
        <v>1386178</v>
      </c>
      <c r="E47" s="219">
        <v>19636</v>
      </c>
      <c r="F47" s="256">
        <f t="shared" si="11"/>
        <v>1.4165568924048716E-2</v>
      </c>
      <c r="G47" s="219">
        <v>44751570610</v>
      </c>
      <c r="H47" s="219">
        <v>17871964370</v>
      </c>
      <c r="I47" s="219">
        <v>26879606240</v>
      </c>
      <c r="J47" s="126">
        <f t="shared" si="10"/>
        <v>0.39935948898308399</v>
      </c>
      <c r="K47" s="208"/>
      <c r="L47" s="44" t="str">
        <f t="shared" si="3"/>
        <v>住之江区</v>
      </c>
      <c r="M47" s="264">
        <f t="shared" si="9"/>
        <v>1.495598909780697E-2</v>
      </c>
      <c r="N47" s="263">
        <f t="shared" si="4"/>
        <v>1.4999999999999999E-2</v>
      </c>
      <c r="O47" s="44" t="str">
        <f t="shared" si="5"/>
        <v>東淀川区</v>
      </c>
      <c r="P47" s="99">
        <f t="shared" si="6"/>
        <v>0.40189925607314009</v>
      </c>
      <c r="R47" s="262">
        <f t="shared" si="8"/>
        <v>1.52E-2</v>
      </c>
      <c r="S47" s="97">
        <f t="shared" si="7"/>
        <v>0.41309659431360696</v>
      </c>
      <c r="T47" s="204">
        <v>0</v>
      </c>
    </row>
    <row r="48" spans="2:20" s="48" customFormat="1" ht="19.5" customHeight="1">
      <c r="B48" s="36">
        <v>43</v>
      </c>
      <c r="C48" s="52" t="s">
        <v>10</v>
      </c>
      <c r="D48" s="135">
        <v>879442</v>
      </c>
      <c r="E48" s="219">
        <v>14196</v>
      </c>
      <c r="F48" s="256">
        <f t="shared" si="11"/>
        <v>1.6142053711330595E-2</v>
      </c>
      <c r="G48" s="219">
        <v>30856441920</v>
      </c>
      <c r="H48" s="219">
        <v>12833461330</v>
      </c>
      <c r="I48" s="219">
        <v>18022980590</v>
      </c>
      <c r="J48" s="126">
        <f t="shared" si="10"/>
        <v>0.41590865736473093</v>
      </c>
      <c r="K48" s="208"/>
      <c r="L48" s="44" t="str">
        <f t="shared" si="3"/>
        <v>大阪市</v>
      </c>
      <c r="M48" s="264">
        <f t="shared" si="9"/>
        <v>1.4907615340752434E-2</v>
      </c>
      <c r="N48" s="263">
        <f t="shared" si="4"/>
        <v>1.49E-2</v>
      </c>
      <c r="O48" s="44" t="str">
        <f t="shared" si="5"/>
        <v>港区</v>
      </c>
      <c r="P48" s="99">
        <f t="shared" si="6"/>
        <v>0.40140630275457556</v>
      </c>
      <c r="R48" s="262">
        <f t="shared" si="8"/>
        <v>1.52E-2</v>
      </c>
      <c r="S48" s="97">
        <f t="shared" si="7"/>
        <v>0.41309659431360696</v>
      </c>
      <c r="T48" s="204">
        <v>0</v>
      </c>
    </row>
    <row r="49" spans="2:20" s="48" customFormat="1" ht="19.5" customHeight="1">
      <c r="B49" s="36">
        <v>44</v>
      </c>
      <c r="C49" s="52" t="s">
        <v>22</v>
      </c>
      <c r="D49" s="135">
        <v>1019303</v>
      </c>
      <c r="E49" s="219">
        <v>11589</v>
      </c>
      <c r="F49" s="256">
        <f t="shared" si="11"/>
        <v>1.1369533887372057E-2</v>
      </c>
      <c r="G49" s="219">
        <v>30549970830</v>
      </c>
      <c r="H49" s="219">
        <v>11019563550</v>
      </c>
      <c r="I49" s="219">
        <v>19530407280</v>
      </c>
      <c r="J49" s="126">
        <f t="shared" si="10"/>
        <v>0.36070618892960821</v>
      </c>
      <c r="K49" s="208"/>
      <c r="L49" s="44" t="str">
        <f t="shared" si="3"/>
        <v>北区</v>
      </c>
      <c r="M49" s="264">
        <f t="shared" si="9"/>
        <v>1.4897898929279417E-2</v>
      </c>
      <c r="N49" s="263">
        <f t="shared" si="4"/>
        <v>1.49E-2</v>
      </c>
      <c r="O49" s="44" t="str">
        <f t="shared" si="5"/>
        <v>大阪市</v>
      </c>
      <c r="P49" s="99">
        <f t="shared" si="6"/>
        <v>0.40108370741741278</v>
      </c>
      <c r="R49" s="262">
        <f t="shared" si="8"/>
        <v>1.52E-2</v>
      </c>
      <c r="S49" s="97">
        <f t="shared" si="7"/>
        <v>0.41309659431360696</v>
      </c>
      <c r="T49" s="204">
        <v>0</v>
      </c>
    </row>
    <row r="50" spans="2:20" s="48" customFormat="1" ht="19.5" customHeight="1">
      <c r="B50" s="36">
        <v>45</v>
      </c>
      <c r="C50" s="52" t="s">
        <v>48</v>
      </c>
      <c r="D50" s="135">
        <v>349426</v>
      </c>
      <c r="E50" s="219">
        <v>5577</v>
      </c>
      <c r="F50" s="256">
        <f t="shared" si="11"/>
        <v>1.59604608701127E-2</v>
      </c>
      <c r="G50" s="219">
        <v>12773714190</v>
      </c>
      <c r="H50" s="219">
        <v>4986644800</v>
      </c>
      <c r="I50" s="219">
        <v>7787069390</v>
      </c>
      <c r="J50" s="126">
        <f t="shared" si="10"/>
        <v>0.39038330792650999</v>
      </c>
      <c r="K50" s="208"/>
      <c r="L50" s="44" t="str">
        <f t="shared" si="3"/>
        <v>摂津市</v>
      </c>
      <c r="M50" s="264">
        <f t="shared" si="9"/>
        <v>1.4855001785103039E-2</v>
      </c>
      <c r="N50" s="263">
        <f t="shared" si="4"/>
        <v>1.49E-2</v>
      </c>
      <c r="O50" s="44" t="str">
        <f t="shared" si="5"/>
        <v>四條畷市</v>
      </c>
      <c r="P50" s="99">
        <f t="shared" si="6"/>
        <v>0.40056504893919259</v>
      </c>
      <c r="R50" s="262">
        <f t="shared" si="8"/>
        <v>1.52E-2</v>
      </c>
      <c r="S50" s="97">
        <f t="shared" si="7"/>
        <v>0.41309659431360696</v>
      </c>
      <c r="T50" s="204">
        <v>0</v>
      </c>
    </row>
    <row r="51" spans="2:20" s="48" customFormat="1" ht="19.5" customHeight="1">
      <c r="B51" s="36">
        <v>46</v>
      </c>
      <c r="C51" s="52" t="s">
        <v>26</v>
      </c>
      <c r="D51" s="135">
        <v>391508</v>
      </c>
      <c r="E51" s="219">
        <v>6629</v>
      </c>
      <c r="F51" s="256">
        <f t="shared" si="11"/>
        <v>1.6931965630331947E-2</v>
      </c>
      <c r="G51" s="219">
        <v>14461762070</v>
      </c>
      <c r="H51" s="219">
        <v>5893253040</v>
      </c>
      <c r="I51" s="219">
        <v>8568509030</v>
      </c>
      <c r="J51" s="126">
        <f t="shared" si="10"/>
        <v>0.40750587732494759</v>
      </c>
      <c r="K51" s="208"/>
      <c r="L51" s="44" t="str">
        <f t="shared" si="3"/>
        <v>四條畷市</v>
      </c>
      <c r="M51" s="264">
        <f t="shared" si="9"/>
        <v>1.4801679788911481E-2</v>
      </c>
      <c r="N51" s="263">
        <f t="shared" si="4"/>
        <v>1.4800000000000001E-2</v>
      </c>
      <c r="O51" s="44" t="str">
        <f t="shared" si="5"/>
        <v>高石市</v>
      </c>
      <c r="P51" s="99">
        <f t="shared" si="6"/>
        <v>0.40012354721141524</v>
      </c>
      <c r="R51" s="262">
        <f t="shared" si="8"/>
        <v>1.52E-2</v>
      </c>
      <c r="S51" s="97">
        <f t="shared" si="7"/>
        <v>0.41309659431360696</v>
      </c>
      <c r="T51" s="204">
        <v>0</v>
      </c>
    </row>
    <row r="52" spans="2:20" s="48" customFormat="1" ht="19.5" customHeight="1">
      <c r="B52" s="36">
        <v>47</v>
      </c>
      <c r="C52" s="52" t="s">
        <v>16</v>
      </c>
      <c r="D52" s="135">
        <v>875942</v>
      </c>
      <c r="E52" s="135">
        <v>11882</v>
      </c>
      <c r="F52" s="262">
        <f t="shared" si="11"/>
        <v>1.3564825068326443E-2</v>
      </c>
      <c r="G52" s="135">
        <v>27985086550</v>
      </c>
      <c r="H52" s="135">
        <v>10977739650</v>
      </c>
      <c r="I52" s="135">
        <v>17007346900</v>
      </c>
      <c r="J52" s="96">
        <f t="shared" si="10"/>
        <v>0.39227106303160603</v>
      </c>
      <c r="K52" s="208"/>
      <c r="L52" s="44" t="str">
        <f t="shared" si="3"/>
        <v>東成区</v>
      </c>
      <c r="M52" s="264">
        <f t="shared" si="9"/>
        <v>1.4723062122045079E-2</v>
      </c>
      <c r="N52" s="263">
        <f t="shared" si="4"/>
        <v>1.47E-2</v>
      </c>
      <c r="O52" s="44" t="str">
        <f t="shared" si="5"/>
        <v>大東市</v>
      </c>
      <c r="P52" s="99">
        <f t="shared" si="6"/>
        <v>0.39962458054613886</v>
      </c>
      <c r="R52" s="262">
        <f t="shared" si="8"/>
        <v>1.52E-2</v>
      </c>
      <c r="S52" s="97">
        <f t="shared" si="7"/>
        <v>0.41309659431360696</v>
      </c>
      <c r="T52" s="204">
        <v>0</v>
      </c>
    </row>
    <row r="53" spans="2:20" s="48" customFormat="1" ht="19.5" customHeight="1">
      <c r="B53" s="36">
        <v>48</v>
      </c>
      <c r="C53" s="52" t="s">
        <v>27</v>
      </c>
      <c r="D53" s="135">
        <v>492355</v>
      </c>
      <c r="E53" s="135">
        <v>6761</v>
      </c>
      <c r="F53" s="262">
        <f t="shared" si="11"/>
        <v>1.3731961694305938E-2</v>
      </c>
      <c r="G53" s="135">
        <v>15866253620</v>
      </c>
      <c r="H53" s="135">
        <v>6041269370</v>
      </c>
      <c r="I53" s="135">
        <v>9824984250</v>
      </c>
      <c r="J53" s="96">
        <f t="shared" si="10"/>
        <v>0.38076218335403111</v>
      </c>
      <c r="K53" s="208"/>
      <c r="L53" s="44" t="str">
        <f t="shared" si="3"/>
        <v>旭区</v>
      </c>
      <c r="M53" s="264">
        <f t="shared" si="9"/>
        <v>1.4713610089332634E-2</v>
      </c>
      <c r="N53" s="263">
        <f t="shared" si="4"/>
        <v>1.47E-2</v>
      </c>
      <c r="O53" s="44" t="str">
        <f t="shared" si="5"/>
        <v>枚方市</v>
      </c>
      <c r="P53" s="99">
        <f t="shared" si="6"/>
        <v>0.39935948898308399</v>
      </c>
      <c r="R53" s="262">
        <f t="shared" si="8"/>
        <v>1.52E-2</v>
      </c>
      <c r="S53" s="97">
        <f t="shared" si="7"/>
        <v>0.41309659431360696</v>
      </c>
      <c r="T53" s="204">
        <v>0</v>
      </c>
    </row>
    <row r="54" spans="2:20" s="48" customFormat="1" ht="19.5" customHeight="1">
      <c r="B54" s="36">
        <v>49</v>
      </c>
      <c r="C54" s="52" t="s">
        <v>28</v>
      </c>
      <c r="D54" s="135">
        <v>503206</v>
      </c>
      <c r="E54" s="135">
        <v>5902</v>
      </c>
      <c r="F54" s="262">
        <f t="shared" si="11"/>
        <v>1.1728794966673688E-2</v>
      </c>
      <c r="G54" s="135">
        <v>14904319940</v>
      </c>
      <c r="H54" s="135">
        <v>5502780490</v>
      </c>
      <c r="I54" s="135">
        <v>9401539450</v>
      </c>
      <c r="J54" s="96">
        <f t="shared" si="10"/>
        <v>0.36920708305728978</v>
      </c>
      <c r="K54" s="208"/>
      <c r="L54" s="44" t="str">
        <f t="shared" si="3"/>
        <v>西区</v>
      </c>
      <c r="M54" s="264">
        <f t="shared" si="9"/>
        <v>1.4613722312263641E-2</v>
      </c>
      <c r="N54" s="263">
        <f t="shared" si="4"/>
        <v>1.46E-2</v>
      </c>
      <c r="O54" s="44" t="str">
        <f t="shared" si="5"/>
        <v>西成区</v>
      </c>
      <c r="P54" s="99">
        <f t="shared" si="6"/>
        <v>0.39823717308620316</v>
      </c>
      <c r="R54" s="262">
        <f t="shared" si="8"/>
        <v>1.52E-2</v>
      </c>
      <c r="S54" s="97">
        <f t="shared" si="7"/>
        <v>0.41309659431360696</v>
      </c>
      <c r="T54" s="204">
        <v>0</v>
      </c>
    </row>
    <row r="55" spans="2:20" s="48" customFormat="1" ht="19.5" customHeight="1">
      <c r="B55" s="36">
        <v>50</v>
      </c>
      <c r="C55" s="52" t="s">
        <v>17</v>
      </c>
      <c r="D55" s="135">
        <v>376422</v>
      </c>
      <c r="E55" s="135">
        <v>5665</v>
      </c>
      <c r="F55" s="262">
        <f t="shared" si="11"/>
        <v>1.5049598588817869E-2</v>
      </c>
      <c r="G55" s="135">
        <v>13155263930</v>
      </c>
      <c r="H55" s="135">
        <v>5257166830</v>
      </c>
      <c r="I55" s="135">
        <v>7898097100</v>
      </c>
      <c r="J55" s="96">
        <f t="shared" si="10"/>
        <v>0.39962458054613886</v>
      </c>
      <c r="K55" s="208"/>
      <c r="L55" s="44" t="str">
        <f t="shared" si="3"/>
        <v>高槻市</v>
      </c>
      <c r="M55" s="264">
        <f t="shared" si="9"/>
        <v>1.4598454516722493E-2</v>
      </c>
      <c r="N55" s="263">
        <f t="shared" si="4"/>
        <v>1.46E-2</v>
      </c>
      <c r="O55" s="44" t="str">
        <f t="shared" si="5"/>
        <v>生野区</v>
      </c>
      <c r="P55" s="99">
        <f t="shared" si="6"/>
        <v>0.39799136892615627</v>
      </c>
      <c r="R55" s="262">
        <f t="shared" si="8"/>
        <v>1.52E-2</v>
      </c>
      <c r="S55" s="97">
        <f t="shared" si="7"/>
        <v>0.41309659431360696</v>
      </c>
      <c r="T55" s="204">
        <v>0</v>
      </c>
    </row>
    <row r="56" spans="2:20" s="48" customFormat="1" ht="19.5" customHeight="1">
      <c r="B56" s="36">
        <v>51</v>
      </c>
      <c r="C56" s="52" t="s">
        <v>49</v>
      </c>
      <c r="D56" s="135">
        <v>525703</v>
      </c>
      <c r="E56" s="219">
        <v>8417</v>
      </c>
      <c r="F56" s="256">
        <f t="shared" si="11"/>
        <v>1.601094153923413E-2</v>
      </c>
      <c r="G56" s="219">
        <v>19249353260</v>
      </c>
      <c r="H56" s="219">
        <v>7769056220</v>
      </c>
      <c r="I56" s="219">
        <v>11480297040</v>
      </c>
      <c r="J56" s="126">
        <f t="shared" si="10"/>
        <v>0.40360089583601938</v>
      </c>
      <c r="K56" s="208"/>
      <c r="L56" s="44" t="str">
        <f t="shared" si="3"/>
        <v>池田市</v>
      </c>
      <c r="M56" s="264">
        <f t="shared" si="9"/>
        <v>1.4583474064233336E-2</v>
      </c>
      <c r="N56" s="263">
        <f t="shared" si="4"/>
        <v>1.46E-2</v>
      </c>
      <c r="O56" s="44" t="str">
        <f t="shared" si="5"/>
        <v>鶴見区</v>
      </c>
      <c r="P56" s="99">
        <f t="shared" si="6"/>
        <v>0.39798099060370762</v>
      </c>
      <c r="R56" s="262">
        <f t="shared" si="8"/>
        <v>1.52E-2</v>
      </c>
      <c r="S56" s="97">
        <f t="shared" si="7"/>
        <v>0.41309659431360696</v>
      </c>
      <c r="T56" s="204">
        <v>0</v>
      </c>
    </row>
    <row r="57" spans="2:20" s="48" customFormat="1" ht="19.5" customHeight="1">
      <c r="B57" s="36">
        <v>52</v>
      </c>
      <c r="C57" s="52" t="s">
        <v>5</v>
      </c>
      <c r="D57" s="135">
        <v>475430</v>
      </c>
      <c r="E57" s="219">
        <v>6808</v>
      </c>
      <c r="F57" s="256">
        <f t="shared" si="11"/>
        <v>1.4319668510611446E-2</v>
      </c>
      <c r="G57" s="219">
        <v>14867472810</v>
      </c>
      <c r="H57" s="219">
        <v>6274761490</v>
      </c>
      <c r="I57" s="219">
        <v>8592711320</v>
      </c>
      <c r="J57" s="126">
        <f t="shared" si="10"/>
        <v>0.4220462731083347</v>
      </c>
      <c r="K57" s="208"/>
      <c r="L57" s="44" t="str">
        <f t="shared" si="3"/>
        <v>鶴見区</v>
      </c>
      <c r="M57" s="264">
        <f t="shared" si="9"/>
        <v>1.4433221580745708E-2</v>
      </c>
      <c r="N57" s="263">
        <f t="shared" si="4"/>
        <v>1.44E-2</v>
      </c>
      <c r="O57" s="44" t="str">
        <f t="shared" si="5"/>
        <v>東大阪市</v>
      </c>
      <c r="P57" s="99">
        <f t="shared" si="6"/>
        <v>0.39668272574169694</v>
      </c>
      <c r="R57" s="262">
        <f t="shared" si="8"/>
        <v>1.52E-2</v>
      </c>
      <c r="S57" s="97">
        <f t="shared" si="7"/>
        <v>0.41309659431360696</v>
      </c>
      <c r="T57" s="204">
        <v>0</v>
      </c>
    </row>
    <row r="58" spans="2:20" s="48" customFormat="1" ht="19.5" customHeight="1">
      <c r="B58" s="36">
        <v>53</v>
      </c>
      <c r="C58" s="52" t="s">
        <v>23</v>
      </c>
      <c r="D58" s="135">
        <v>297253</v>
      </c>
      <c r="E58" s="219">
        <v>3371</v>
      </c>
      <c r="F58" s="256">
        <f t="shared" si="11"/>
        <v>1.134050791749789E-2</v>
      </c>
      <c r="G58" s="219">
        <v>8482412070</v>
      </c>
      <c r="H58" s="219">
        <v>3076651590</v>
      </c>
      <c r="I58" s="219">
        <v>5405760480</v>
      </c>
      <c r="J58" s="126">
        <f t="shared" si="10"/>
        <v>0.36270951760069348</v>
      </c>
      <c r="K58" s="208"/>
      <c r="L58" s="44" t="str">
        <f t="shared" si="3"/>
        <v>平野区</v>
      </c>
      <c r="M58" s="264">
        <f t="shared" si="9"/>
        <v>1.435986360064871E-2</v>
      </c>
      <c r="N58" s="263">
        <f t="shared" si="4"/>
        <v>1.44E-2</v>
      </c>
      <c r="O58" s="44" t="str">
        <f t="shared" si="5"/>
        <v>東成区</v>
      </c>
      <c r="P58" s="99">
        <f t="shared" si="6"/>
        <v>0.39596244928959196</v>
      </c>
      <c r="R58" s="262">
        <f t="shared" si="8"/>
        <v>1.52E-2</v>
      </c>
      <c r="S58" s="97">
        <f t="shared" si="7"/>
        <v>0.41309659431360696</v>
      </c>
      <c r="T58" s="204">
        <v>0</v>
      </c>
    </row>
    <row r="59" spans="2:20" s="48" customFormat="1" ht="19.5" customHeight="1">
      <c r="B59" s="36">
        <v>54</v>
      </c>
      <c r="C59" s="52" t="s">
        <v>29</v>
      </c>
      <c r="D59" s="135">
        <v>438448</v>
      </c>
      <c r="E59" s="219">
        <v>6582</v>
      </c>
      <c r="F59" s="256">
        <f t="shared" si="11"/>
        <v>1.5012042477101048E-2</v>
      </c>
      <c r="G59" s="219">
        <v>14239268830</v>
      </c>
      <c r="H59" s="219">
        <v>5910416300</v>
      </c>
      <c r="I59" s="219">
        <v>8328852530</v>
      </c>
      <c r="J59" s="126">
        <f t="shared" si="10"/>
        <v>0.41507863715218585</v>
      </c>
      <c r="K59" s="208"/>
      <c r="L59" s="44" t="str">
        <f t="shared" si="3"/>
        <v>東大阪市</v>
      </c>
      <c r="M59" s="264">
        <f t="shared" si="9"/>
        <v>1.4334509524014468E-2</v>
      </c>
      <c r="N59" s="263">
        <f t="shared" si="4"/>
        <v>1.43E-2</v>
      </c>
      <c r="O59" s="44" t="str">
        <f t="shared" si="5"/>
        <v>豊中市</v>
      </c>
      <c r="P59" s="99">
        <f t="shared" si="6"/>
        <v>0.39530135983857956</v>
      </c>
      <c r="R59" s="262">
        <f t="shared" si="8"/>
        <v>1.52E-2</v>
      </c>
      <c r="S59" s="97">
        <f t="shared" si="7"/>
        <v>0.41309659431360696</v>
      </c>
      <c r="T59" s="204">
        <v>0</v>
      </c>
    </row>
    <row r="60" spans="2:20" s="48" customFormat="1" ht="19.5" customHeight="1">
      <c r="B60" s="36">
        <v>55</v>
      </c>
      <c r="C60" s="52" t="s">
        <v>18</v>
      </c>
      <c r="D60" s="135">
        <v>449684</v>
      </c>
      <c r="E60" s="219">
        <v>6335</v>
      </c>
      <c r="F60" s="256">
        <f t="shared" si="11"/>
        <v>1.4087670453029239E-2</v>
      </c>
      <c r="G60" s="219">
        <v>14915744300</v>
      </c>
      <c r="H60" s="219">
        <v>5801467180</v>
      </c>
      <c r="I60" s="219">
        <v>9114277120</v>
      </c>
      <c r="J60" s="126">
        <f t="shared" si="10"/>
        <v>0.38894922461227766</v>
      </c>
      <c r="K60" s="208"/>
      <c r="L60" s="44" t="str">
        <f t="shared" si="3"/>
        <v>箕面市</v>
      </c>
      <c r="M60" s="264">
        <f t="shared" si="9"/>
        <v>1.4319668510611446E-2</v>
      </c>
      <c r="N60" s="263">
        <f t="shared" si="4"/>
        <v>1.43E-2</v>
      </c>
      <c r="O60" s="44" t="str">
        <f t="shared" si="5"/>
        <v>田尻町</v>
      </c>
      <c r="P60" s="99">
        <f t="shared" si="6"/>
        <v>0.39435632294175299</v>
      </c>
      <c r="R60" s="262">
        <f t="shared" si="8"/>
        <v>1.52E-2</v>
      </c>
      <c r="S60" s="97">
        <f t="shared" si="7"/>
        <v>0.41309659431360696</v>
      </c>
      <c r="T60" s="204">
        <v>0</v>
      </c>
    </row>
    <row r="61" spans="2:20" s="48" customFormat="1" ht="19.5" customHeight="1">
      <c r="B61" s="36">
        <v>56</v>
      </c>
      <c r="C61" s="52" t="s">
        <v>11</v>
      </c>
      <c r="D61" s="135">
        <v>271693</v>
      </c>
      <c r="E61" s="219">
        <v>4036</v>
      </c>
      <c r="F61" s="256">
        <f t="shared" si="11"/>
        <v>1.4855001785103039E-2</v>
      </c>
      <c r="G61" s="219">
        <v>8977105290</v>
      </c>
      <c r="H61" s="219">
        <v>3673823180</v>
      </c>
      <c r="I61" s="219">
        <v>5303282110</v>
      </c>
      <c r="J61" s="126">
        <f t="shared" si="10"/>
        <v>0.40924363269888753</v>
      </c>
      <c r="K61" s="208"/>
      <c r="L61" s="44" t="str">
        <f t="shared" si="3"/>
        <v>天王寺区</v>
      </c>
      <c r="M61" s="264">
        <f t="shared" si="9"/>
        <v>1.4301000232612236E-2</v>
      </c>
      <c r="N61" s="263">
        <f t="shared" si="4"/>
        <v>1.43E-2</v>
      </c>
      <c r="O61" s="44" t="str">
        <f t="shared" si="5"/>
        <v>寝屋川市</v>
      </c>
      <c r="P61" s="99">
        <f t="shared" si="6"/>
        <v>0.39227106303160603</v>
      </c>
      <c r="R61" s="262">
        <f t="shared" si="8"/>
        <v>1.52E-2</v>
      </c>
      <c r="S61" s="97">
        <f t="shared" si="7"/>
        <v>0.41309659431360696</v>
      </c>
      <c r="T61" s="204">
        <v>0</v>
      </c>
    </row>
    <row r="62" spans="2:20" s="48" customFormat="1" ht="19.5" customHeight="1">
      <c r="B62" s="36">
        <v>57</v>
      </c>
      <c r="C62" s="52" t="s">
        <v>50</v>
      </c>
      <c r="D62" s="135">
        <v>224695</v>
      </c>
      <c r="E62" s="219">
        <v>3514</v>
      </c>
      <c r="F62" s="256">
        <f t="shared" si="11"/>
        <v>1.5638977280313313E-2</v>
      </c>
      <c r="G62" s="219">
        <v>7819132370</v>
      </c>
      <c r="H62" s="219">
        <v>3128618980</v>
      </c>
      <c r="I62" s="219">
        <v>4690513390</v>
      </c>
      <c r="J62" s="126">
        <f t="shared" si="10"/>
        <v>0.40012354721141524</v>
      </c>
      <c r="K62" s="208"/>
      <c r="L62" s="44" t="str">
        <f t="shared" si="3"/>
        <v>熊取町</v>
      </c>
      <c r="M62" s="264">
        <f t="shared" si="9"/>
        <v>1.4264547238721585E-2</v>
      </c>
      <c r="N62" s="263">
        <f t="shared" si="4"/>
        <v>1.43E-2</v>
      </c>
      <c r="O62" s="44" t="str">
        <f t="shared" si="5"/>
        <v>天王寺区</v>
      </c>
      <c r="P62" s="99">
        <f t="shared" si="6"/>
        <v>0.39217691408792027</v>
      </c>
      <c r="R62" s="262">
        <f t="shared" si="8"/>
        <v>1.52E-2</v>
      </c>
      <c r="S62" s="97">
        <f t="shared" si="7"/>
        <v>0.41309659431360696</v>
      </c>
      <c r="T62" s="204">
        <v>0</v>
      </c>
    </row>
    <row r="63" spans="2:20" s="48" customFormat="1" ht="19.5" customHeight="1">
      <c r="B63" s="36">
        <v>58</v>
      </c>
      <c r="C63" s="52" t="s">
        <v>30</v>
      </c>
      <c r="D63" s="135">
        <v>250253</v>
      </c>
      <c r="E63" s="219">
        <v>3127</v>
      </c>
      <c r="F63" s="256">
        <f t="shared" si="11"/>
        <v>1.2495354701042545E-2</v>
      </c>
      <c r="G63" s="219">
        <v>7684946320</v>
      </c>
      <c r="H63" s="219">
        <v>2833208980</v>
      </c>
      <c r="I63" s="219">
        <v>4851737340</v>
      </c>
      <c r="J63" s="126">
        <f t="shared" si="10"/>
        <v>0.36866997660433887</v>
      </c>
      <c r="K63" s="208"/>
      <c r="L63" s="44" t="str">
        <f t="shared" si="3"/>
        <v>都島区</v>
      </c>
      <c r="M63" s="264">
        <f t="shared" si="9"/>
        <v>1.4207643899053407E-2</v>
      </c>
      <c r="N63" s="263">
        <f t="shared" si="4"/>
        <v>1.4200000000000001E-2</v>
      </c>
      <c r="O63" s="44" t="str">
        <f t="shared" si="5"/>
        <v>貝塚市</v>
      </c>
      <c r="P63" s="99">
        <f t="shared" si="6"/>
        <v>0.39093220182784999</v>
      </c>
      <c r="R63" s="262">
        <f t="shared" si="8"/>
        <v>1.52E-2</v>
      </c>
      <c r="S63" s="97">
        <f t="shared" si="7"/>
        <v>0.41309659431360696</v>
      </c>
      <c r="T63" s="204">
        <v>0</v>
      </c>
    </row>
    <row r="64" spans="2:20" s="48" customFormat="1" ht="19.5" customHeight="1">
      <c r="B64" s="36">
        <v>59</v>
      </c>
      <c r="C64" s="52" t="s">
        <v>24</v>
      </c>
      <c r="D64" s="135">
        <v>1789109</v>
      </c>
      <c r="E64" s="219">
        <v>25646</v>
      </c>
      <c r="F64" s="256">
        <f t="shared" si="11"/>
        <v>1.4334509524014468E-2</v>
      </c>
      <c r="G64" s="219">
        <v>58759585980</v>
      </c>
      <c r="H64" s="219">
        <v>23308912730</v>
      </c>
      <c r="I64" s="219">
        <v>35450673250</v>
      </c>
      <c r="J64" s="126">
        <f t="shared" si="10"/>
        <v>0.39668272574169694</v>
      </c>
      <c r="K64" s="208"/>
      <c r="L64" s="44" t="str">
        <f t="shared" si="3"/>
        <v>枚方市</v>
      </c>
      <c r="M64" s="264">
        <f t="shared" si="9"/>
        <v>1.4165568924048716E-2</v>
      </c>
      <c r="N64" s="263">
        <f t="shared" si="4"/>
        <v>1.4200000000000001E-2</v>
      </c>
      <c r="O64" s="44" t="str">
        <f t="shared" si="5"/>
        <v>旭区</v>
      </c>
      <c r="P64" s="99">
        <f t="shared" si="6"/>
        <v>0.39088721347213473</v>
      </c>
      <c r="R64" s="262">
        <f t="shared" si="8"/>
        <v>1.52E-2</v>
      </c>
      <c r="S64" s="97">
        <f t="shared" si="7"/>
        <v>0.41309659431360696</v>
      </c>
      <c r="T64" s="204">
        <v>0</v>
      </c>
    </row>
    <row r="65" spans="2:20" s="48" customFormat="1" ht="19.5" customHeight="1">
      <c r="B65" s="36">
        <v>60</v>
      </c>
      <c r="C65" s="52" t="s">
        <v>51</v>
      </c>
      <c r="D65" s="135">
        <v>209842</v>
      </c>
      <c r="E65" s="219">
        <v>3168</v>
      </c>
      <c r="F65" s="256">
        <f t="shared" si="11"/>
        <v>1.5097073035903203E-2</v>
      </c>
      <c r="G65" s="219">
        <v>7508721170</v>
      </c>
      <c r="H65" s="219">
        <v>2850666530</v>
      </c>
      <c r="I65" s="219">
        <v>4658054640</v>
      </c>
      <c r="J65" s="126">
        <f t="shared" si="10"/>
        <v>0.37964740805523878</v>
      </c>
      <c r="K65" s="208"/>
      <c r="L65" s="44" t="str">
        <f t="shared" si="3"/>
        <v>東淀川区</v>
      </c>
      <c r="M65" s="264">
        <f t="shared" si="9"/>
        <v>1.4144429534008499E-2</v>
      </c>
      <c r="N65" s="263">
        <f t="shared" si="4"/>
        <v>1.41E-2</v>
      </c>
      <c r="O65" s="44" t="str">
        <f t="shared" si="5"/>
        <v>泉佐野市</v>
      </c>
      <c r="P65" s="99">
        <f t="shared" si="6"/>
        <v>0.39038330792650999</v>
      </c>
      <c r="R65" s="262">
        <f t="shared" si="8"/>
        <v>1.52E-2</v>
      </c>
      <c r="S65" s="97">
        <f t="shared" si="7"/>
        <v>0.41309659431360696</v>
      </c>
      <c r="T65" s="204">
        <v>0</v>
      </c>
    </row>
    <row r="66" spans="2:20" s="48" customFormat="1" ht="19.5" customHeight="1">
      <c r="B66" s="36">
        <v>61</v>
      </c>
      <c r="C66" s="52" t="s">
        <v>19</v>
      </c>
      <c r="D66" s="135">
        <v>188357</v>
      </c>
      <c r="E66" s="219">
        <v>2788</v>
      </c>
      <c r="F66" s="256">
        <f t="shared" si="11"/>
        <v>1.4801679788911481E-2</v>
      </c>
      <c r="G66" s="219">
        <v>6283158420</v>
      </c>
      <c r="H66" s="219">
        <v>2516813660</v>
      </c>
      <c r="I66" s="219">
        <v>3766344760</v>
      </c>
      <c r="J66" s="126">
        <f t="shared" si="10"/>
        <v>0.40056504893919259</v>
      </c>
      <c r="K66" s="208"/>
      <c r="L66" s="44" t="str">
        <f t="shared" si="3"/>
        <v>守口市</v>
      </c>
      <c r="M66" s="264">
        <f t="shared" si="9"/>
        <v>1.4088063831502028E-2</v>
      </c>
      <c r="N66" s="263">
        <f t="shared" si="4"/>
        <v>1.41E-2</v>
      </c>
      <c r="O66" s="44" t="str">
        <f t="shared" si="5"/>
        <v>大阪狭山市</v>
      </c>
      <c r="P66" s="99">
        <f t="shared" si="6"/>
        <v>0.39021544396234237</v>
      </c>
      <c r="R66" s="262">
        <f t="shared" si="8"/>
        <v>1.52E-2</v>
      </c>
      <c r="S66" s="97">
        <f t="shared" si="7"/>
        <v>0.41309659431360696</v>
      </c>
      <c r="T66" s="204">
        <v>0</v>
      </c>
    </row>
    <row r="67" spans="2:20" s="48" customFormat="1" ht="19.5" customHeight="1">
      <c r="B67" s="36">
        <v>62</v>
      </c>
      <c r="C67" s="52" t="s">
        <v>20</v>
      </c>
      <c r="D67" s="135">
        <v>286158</v>
      </c>
      <c r="E67" s="219">
        <v>3910</v>
      </c>
      <c r="F67" s="256">
        <f t="shared" si="11"/>
        <v>1.3663780149427939E-2</v>
      </c>
      <c r="G67" s="219">
        <v>8750801230</v>
      </c>
      <c r="H67" s="219">
        <v>3572820090</v>
      </c>
      <c r="I67" s="219">
        <v>5177981140</v>
      </c>
      <c r="J67" s="126">
        <f t="shared" si="10"/>
        <v>0.40828490970077719</v>
      </c>
      <c r="K67" s="208"/>
      <c r="L67" s="44" t="str">
        <f t="shared" si="3"/>
        <v>門真市</v>
      </c>
      <c r="M67" s="264">
        <f t="shared" si="9"/>
        <v>1.4087670453029239E-2</v>
      </c>
      <c r="N67" s="263">
        <f t="shared" si="4"/>
        <v>1.41E-2</v>
      </c>
      <c r="O67" s="44" t="str">
        <f t="shared" si="5"/>
        <v>西区</v>
      </c>
      <c r="P67" s="99">
        <f t="shared" si="6"/>
        <v>0.39011755466353892</v>
      </c>
      <c r="R67" s="262">
        <f t="shared" si="8"/>
        <v>1.52E-2</v>
      </c>
      <c r="S67" s="97">
        <f t="shared" si="7"/>
        <v>0.41309659431360696</v>
      </c>
      <c r="T67" s="204">
        <v>0</v>
      </c>
    </row>
    <row r="68" spans="2:20" s="48" customFormat="1" ht="19.5" customHeight="1">
      <c r="B68" s="36">
        <v>63</v>
      </c>
      <c r="C68" s="52" t="s">
        <v>31</v>
      </c>
      <c r="D68" s="135">
        <v>195350</v>
      </c>
      <c r="E68" s="219">
        <v>3141</v>
      </c>
      <c r="F68" s="256">
        <f t="shared" si="11"/>
        <v>1.6078832864090096E-2</v>
      </c>
      <c r="G68" s="219">
        <v>7025066210</v>
      </c>
      <c r="H68" s="219">
        <v>2741289330</v>
      </c>
      <c r="I68" s="219">
        <v>4283776880</v>
      </c>
      <c r="J68" s="126">
        <f t="shared" si="10"/>
        <v>0.39021544396234237</v>
      </c>
      <c r="K68" s="208"/>
      <c r="L68" s="44" t="str">
        <f t="shared" si="3"/>
        <v>河内長野市</v>
      </c>
      <c r="M68" s="264">
        <f t="shared" si="9"/>
        <v>1.3731961694305938E-2</v>
      </c>
      <c r="N68" s="263">
        <f t="shared" si="4"/>
        <v>1.37E-2</v>
      </c>
      <c r="O68" s="44" t="str">
        <f t="shared" si="5"/>
        <v>熊取町</v>
      </c>
      <c r="P68" s="99">
        <f t="shared" si="6"/>
        <v>0.38968438589859916</v>
      </c>
      <c r="R68" s="262">
        <f t="shared" si="8"/>
        <v>1.52E-2</v>
      </c>
      <c r="S68" s="97">
        <f t="shared" si="7"/>
        <v>0.41309659431360696</v>
      </c>
      <c r="T68" s="204">
        <v>0</v>
      </c>
    </row>
    <row r="69" spans="2:20" s="48" customFormat="1" ht="19.5" customHeight="1">
      <c r="B69" s="36">
        <v>64</v>
      </c>
      <c r="C69" s="52" t="s">
        <v>52</v>
      </c>
      <c r="D69" s="135">
        <v>207517</v>
      </c>
      <c r="E69" s="219">
        <v>3650</v>
      </c>
      <c r="F69" s="256">
        <f t="shared" si="11"/>
        <v>1.7588920425796441E-2</v>
      </c>
      <c r="G69" s="219">
        <v>8075470150</v>
      </c>
      <c r="H69" s="219">
        <v>3370086700</v>
      </c>
      <c r="I69" s="219">
        <v>4705383450</v>
      </c>
      <c r="J69" s="126">
        <f t="shared" si="10"/>
        <v>0.41732390033043465</v>
      </c>
      <c r="K69" s="208"/>
      <c r="L69" s="44" t="str">
        <f t="shared" si="3"/>
        <v>交野市</v>
      </c>
      <c r="M69" s="264">
        <f t="shared" si="9"/>
        <v>1.3663780149427939E-2</v>
      </c>
      <c r="N69" s="263">
        <f t="shared" si="4"/>
        <v>1.37E-2</v>
      </c>
      <c r="O69" s="44" t="str">
        <f t="shared" si="5"/>
        <v>門真市</v>
      </c>
      <c r="P69" s="99">
        <f t="shared" si="6"/>
        <v>0.38894922461227766</v>
      </c>
      <c r="R69" s="262">
        <f t="shared" si="8"/>
        <v>1.52E-2</v>
      </c>
      <c r="S69" s="97">
        <f t="shared" si="7"/>
        <v>0.41309659431360696</v>
      </c>
      <c r="T69" s="204">
        <v>0</v>
      </c>
    </row>
    <row r="70" spans="2:20" s="48" customFormat="1" ht="19.5" customHeight="1">
      <c r="B70" s="36">
        <v>65</v>
      </c>
      <c r="C70" s="52" t="s">
        <v>12</v>
      </c>
      <c r="D70" s="135">
        <v>113876</v>
      </c>
      <c r="E70" s="219">
        <v>1766</v>
      </c>
      <c r="F70" s="256">
        <f t="shared" si="11"/>
        <v>1.5508096526045874E-2</v>
      </c>
      <c r="G70" s="219">
        <v>3678613270</v>
      </c>
      <c r="H70" s="219">
        <v>1643515370</v>
      </c>
      <c r="I70" s="219">
        <v>2035097900</v>
      </c>
      <c r="J70" s="126">
        <f t="shared" si="10"/>
        <v>0.44677579548882562</v>
      </c>
      <c r="K70" s="208"/>
      <c r="L70" s="44" t="str">
        <f t="shared" si="3"/>
        <v>住吉区</v>
      </c>
      <c r="M70" s="264">
        <f t="shared" si="9"/>
        <v>1.3578948035568288E-2</v>
      </c>
      <c r="N70" s="263">
        <f t="shared" si="4"/>
        <v>1.3599999999999999E-2</v>
      </c>
      <c r="O70" s="44" t="str">
        <f t="shared" si="5"/>
        <v>平野区</v>
      </c>
      <c r="P70" s="99">
        <f t="shared" si="6"/>
        <v>0.38149961773939289</v>
      </c>
      <c r="R70" s="262">
        <f t="shared" si="8"/>
        <v>1.52E-2</v>
      </c>
      <c r="S70" s="97">
        <f t="shared" si="7"/>
        <v>0.41309659431360696</v>
      </c>
      <c r="T70" s="204">
        <v>0</v>
      </c>
    </row>
    <row r="71" spans="2:20" s="48" customFormat="1" ht="19.5" customHeight="1">
      <c r="B71" s="36">
        <v>66</v>
      </c>
      <c r="C71" s="52" t="s">
        <v>6</v>
      </c>
      <c r="D71" s="135">
        <v>107316</v>
      </c>
      <c r="E71" s="219">
        <v>1637</v>
      </c>
      <c r="F71" s="256">
        <f t="shared" ref="F71:F79" si="12">IFERROR(E71/D71,"-")</f>
        <v>1.5254016176525402E-2</v>
      </c>
      <c r="G71" s="219">
        <v>3255897960</v>
      </c>
      <c r="H71" s="219">
        <v>1419252420</v>
      </c>
      <c r="I71" s="219">
        <v>1836645540</v>
      </c>
      <c r="J71" s="126">
        <f t="shared" ref="J71:J80" si="13">IFERROR(H71/G71,"-")</f>
        <v>0.43590199614240982</v>
      </c>
      <c r="K71" s="208"/>
      <c r="L71" s="44" t="str">
        <f t="shared" ref="L71:L78" si="14">INDEX($C$6:$C$79,MATCH(M71,F$6:F$79,0))</f>
        <v>吹田市</v>
      </c>
      <c r="M71" s="264">
        <f t="shared" ref="M71:M77" si="15">LARGE(F$6:F$79,ROW(B66))</f>
        <v>1.357029113683106E-2</v>
      </c>
      <c r="N71" s="263">
        <f t="shared" ref="N71:N79" si="16">ROUND(M71,4)</f>
        <v>1.3599999999999999E-2</v>
      </c>
      <c r="O71" s="44" t="str">
        <f t="shared" ref="O71:O79" si="17">INDEX($C$6:$C$79,MATCH(P71,J$6:J$79,0))</f>
        <v>阿倍野区</v>
      </c>
      <c r="P71" s="99">
        <f t="shared" ref="P71:P79" si="18">LARGE(J$6:J$79,ROW(B66))</f>
        <v>0.38147461448426051</v>
      </c>
      <c r="R71" s="262">
        <f t="shared" ref="R71:R79" si="19">ROUND($F$80,4)</f>
        <v>1.52E-2</v>
      </c>
      <c r="S71" s="97">
        <f t="shared" ref="S71:S79" si="20">$J$80</f>
        <v>0.41309659431360696</v>
      </c>
      <c r="T71" s="204">
        <v>0</v>
      </c>
    </row>
    <row r="72" spans="2:20" s="48" customFormat="1" ht="19.5" customHeight="1">
      <c r="B72" s="36">
        <v>67</v>
      </c>
      <c r="C72" s="52" t="s">
        <v>7</v>
      </c>
      <c r="D72" s="135">
        <v>40557</v>
      </c>
      <c r="E72" s="219">
        <v>1052</v>
      </c>
      <c r="F72" s="256">
        <f t="shared" si="12"/>
        <v>2.5938802179648397E-2</v>
      </c>
      <c r="G72" s="219">
        <v>1911287480</v>
      </c>
      <c r="H72" s="219">
        <v>918270380</v>
      </c>
      <c r="I72" s="219">
        <v>993017100</v>
      </c>
      <c r="J72" s="126">
        <f t="shared" si="13"/>
        <v>0.48044597665653099</v>
      </c>
      <c r="K72" s="208"/>
      <c r="L72" s="44" t="str">
        <f t="shared" si="14"/>
        <v>寝屋川市</v>
      </c>
      <c r="M72" s="264">
        <f t="shared" si="15"/>
        <v>1.3564825068326443E-2</v>
      </c>
      <c r="N72" s="263">
        <f t="shared" si="16"/>
        <v>1.3599999999999999E-2</v>
      </c>
      <c r="O72" s="44" t="str">
        <f t="shared" si="17"/>
        <v>河内長野市</v>
      </c>
      <c r="P72" s="99">
        <f t="shared" si="18"/>
        <v>0.38076218335403111</v>
      </c>
      <c r="R72" s="262">
        <f t="shared" si="19"/>
        <v>1.52E-2</v>
      </c>
      <c r="S72" s="97">
        <f t="shared" si="20"/>
        <v>0.41309659431360696</v>
      </c>
      <c r="T72" s="204">
        <v>0</v>
      </c>
    </row>
    <row r="73" spans="2:20" s="48" customFormat="1" ht="19.5" customHeight="1">
      <c r="B73" s="36">
        <v>68</v>
      </c>
      <c r="C73" s="52" t="s">
        <v>53</v>
      </c>
      <c r="D73" s="135">
        <v>68969</v>
      </c>
      <c r="E73" s="219">
        <v>1158</v>
      </c>
      <c r="F73" s="256">
        <f t="shared" si="12"/>
        <v>1.6790152097319086E-2</v>
      </c>
      <c r="G73" s="219">
        <v>2484471230</v>
      </c>
      <c r="H73" s="219">
        <v>1008546480</v>
      </c>
      <c r="I73" s="219">
        <v>1475924750</v>
      </c>
      <c r="J73" s="126">
        <f t="shared" si="13"/>
        <v>0.40594009212978488</v>
      </c>
      <c r="K73" s="208"/>
      <c r="L73" s="44" t="str">
        <f t="shared" si="14"/>
        <v>東住吉区</v>
      </c>
      <c r="M73" s="264">
        <f t="shared" si="15"/>
        <v>1.3535178905216806E-2</v>
      </c>
      <c r="N73" s="263">
        <f t="shared" si="16"/>
        <v>1.35E-2</v>
      </c>
      <c r="O73" s="44" t="str">
        <f t="shared" si="17"/>
        <v>泉南市</v>
      </c>
      <c r="P73" s="99">
        <f t="shared" si="18"/>
        <v>0.37964740805523878</v>
      </c>
      <c r="R73" s="262">
        <f t="shared" si="19"/>
        <v>1.52E-2</v>
      </c>
      <c r="S73" s="97">
        <f t="shared" si="20"/>
        <v>0.41309659431360696</v>
      </c>
      <c r="T73" s="204">
        <v>0</v>
      </c>
    </row>
    <row r="74" spans="2:20" s="48" customFormat="1" ht="19.5" customHeight="1">
      <c r="B74" s="36">
        <v>69</v>
      </c>
      <c r="C74" s="52" t="s">
        <v>54</v>
      </c>
      <c r="D74" s="135">
        <v>153878</v>
      </c>
      <c r="E74" s="219">
        <v>2195</v>
      </c>
      <c r="F74" s="256">
        <f t="shared" si="12"/>
        <v>1.4264547238721585E-2</v>
      </c>
      <c r="G74" s="219">
        <v>4953744440</v>
      </c>
      <c r="H74" s="219">
        <v>1930396860</v>
      </c>
      <c r="I74" s="219">
        <v>3023347580</v>
      </c>
      <c r="J74" s="126">
        <f t="shared" si="13"/>
        <v>0.38968438589859916</v>
      </c>
      <c r="K74" s="208"/>
      <c r="L74" s="44" t="str">
        <f t="shared" si="14"/>
        <v>豊中市</v>
      </c>
      <c r="M74" s="264">
        <f t="shared" si="15"/>
        <v>1.305573974695234E-2</v>
      </c>
      <c r="N74" s="263">
        <f t="shared" si="16"/>
        <v>1.3100000000000001E-2</v>
      </c>
      <c r="O74" s="44" t="str">
        <f t="shared" si="17"/>
        <v>住吉区</v>
      </c>
      <c r="P74" s="99">
        <f t="shared" si="18"/>
        <v>0.3770937987566661</v>
      </c>
      <c r="R74" s="262">
        <f t="shared" si="19"/>
        <v>1.52E-2</v>
      </c>
      <c r="S74" s="97">
        <f t="shared" si="20"/>
        <v>0.41309659431360696</v>
      </c>
      <c r="T74" s="204">
        <v>0</v>
      </c>
    </row>
    <row r="75" spans="2:20" s="48" customFormat="1" ht="19.5" customHeight="1">
      <c r="B75" s="36">
        <v>70</v>
      </c>
      <c r="C75" s="52" t="s">
        <v>55</v>
      </c>
      <c r="D75" s="135">
        <v>28310</v>
      </c>
      <c r="E75" s="219">
        <v>441</v>
      </c>
      <c r="F75" s="256">
        <f t="shared" si="12"/>
        <v>1.5577534440127164E-2</v>
      </c>
      <c r="G75" s="219">
        <v>1010710560</v>
      </c>
      <c r="H75" s="219">
        <v>398580100</v>
      </c>
      <c r="I75" s="219">
        <v>612130460</v>
      </c>
      <c r="J75" s="126">
        <f t="shared" si="13"/>
        <v>0.39435632294175299</v>
      </c>
      <c r="K75" s="208"/>
      <c r="L75" s="44" t="str">
        <f t="shared" si="14"/>
        <v>阿倍野区</v>
      </c>
      <c r="M75" s="264">
        <f t="shared" si="15"/>
        <v>1.2776322336865018E-2</v>
      </c>
      <c r="N75" s="263">
        <f t="shared" si="16"/>
        <v>1.2800000000000001E-2</v>
      </c>
      <c r="O75" s="44" t="str">
        <f t="shared" si="17"/>
        <v>東住吉区</v>
      </c>
      <c r="P75" s="99">
        <f t="shared" si="18"/>
        <v>0.37483388533429413</v>
      </c>
      <c r="R75" s="262">
        <f t="shared" si="19"/>
        <v>1.52E-2</v>
      </c>
      <c r="S75" s="97">
        <f t="shared" si="20"/>
        <v>0.41309659431360696</v>
      </c>
      <c r="T75" s="204">
        <v>0</v>
      </c>
    </row>
    <row r="76" spans="2:20" s="48" customFormat="1" ht="19.5" customHeight="1">
      <c r="B76" s="36">
        <v>71</v>
      </c>
      <c r="C76" s="52" t="s">
        <v>56</v>
      </c>
      <c r="D76" s="135">
        <v>82967</v>
      </c>
      <c r="E76" s="219">
        <v>1661</v>
      </c>
      <c r="F76" s="256">
        <f t="shared" si="12"/>
        <v>2.0020007954970047E-2</v>
      </c>
      <c r="G76" s="219">
        <v>3202668570</v>
      </c>
      <c r="H76" s="219">
        <v>1392009550</v>
      </c>
      <c r="I76" s="219">
        <v>1810659020</v>
      </c>
      <c r="J76" s="126">
        <f t="shared" si="13"/>
        <v>0.43464052541659032</v>
      </c>
      <c r="K76" s="208"/>
      <c r="L76" s="44" t="str">
        <f t="shared" si="14"/>
        <v>藤井寺市</v>
      </c>
      <c r="M76" s="264">
        <f t="shared" si="15"/>
        <v>1.2495354701042545E-2</v>
      </c>
      <c r="N76" s="263">
        <f t="shared" si="16"/>
        <v>1.2500000000000001E-2</v>
      </c>
      <c r="O76" s="44" t="str">
        <f t="shared" si="17"/>
        <v>松原市</v>
      </c>
      <c r="P76" s="99">
        <f t="shared" si="18"/>
        <v>0.36920708305728978</v>
      </c>
      <c r="R76" s="262">
        <f t="shared" si="19"/>
        <v>1.52E-2</v>
      </c>
      <c r="S76" s="97">
        <f t="shared" si="20"/>
        <v>0.41309659431360696</v>
      </c>
      <c r="T76" s="204">
        <v>0</v>
      </c>
    </row>
    <row r="77" spans="2:20" s="48" customFormat="1" ht="19.5" customHeight="1">
      <c r="B77" s="36">
        <v>72</v>
      </c>
      <c r="C77" s="52" t="s">
        <v>32</v>
      </c>
      <c r="D77" s="135">
        <v>39957</v>
      </c>
      <c r="E77" s="219">
        <v>706</v>
      </c>
      <c r="F77" s="256">
        <f t="shared" si="12"/>
        <v>1.7668994168731387E-2</v>
      </c>
      <c r="G77" s="219">
        <v>1497872510</v>
      </c>
      <c r="H77" s="219">
        <v>650673790</v>
      </c>
      <c r="I77" s="219">
        <v>847198720</v>
      </c>
      <c r="J77" s="126">
        <f t="shared" si="13"/>
        <v>0.43439864585003968</v>
      </c>
      <c r="K77" s="208"/>
      <c r="L77" s="44" t="str">
        <f t="shared" si="14"/>
        <v>松原市</v>
      </c>
      <c r="M77" s="264">
        <f t="shared" si="15"/>
        <v>1.1728794966673688E-2</v>
      </c>
      <c r="N77" s="263">
        <f t="shared" si="16"/>
        <v>1.17E-2</v>
      </c>
      <c r="O77" s="44" t="str">
        <f t="shared" si="17"/>
        <v>藤井寺市</v>
      </c>
      <c r="P77" s="99">
        <f t="shared" si="18"/>
        <v>0.36866997660433887</v>
      </c>
      <c r="R77" s="262">
        <f t="shared" si="19"/>
        <v>1.52E-2</v>
      </c>
      <c r="S77" s="97">
        <f t="shared" si="20"/>
        <v>0.41309659431360696</v>
      </c>
      <c r="T77" s="204">
        <v>0</v>
      </c>
    </row>
    <row r="78" spans="2:20" s="48" customFormat="1" ht="19.5" customHeight="1">
      <c r="B78" s="36">
        <v>73</v>
      </c>
      <c r="C78" s="52" t="s">
        <v>33</v>
      </c>
      <c r="D78" s="135">
        <v>61654</v>
      </c>
      <c r="E78" s="219">
        <v>992</v>
      </c>
      <c r="F78" s="256">
        <f t="shared" si="12"/>
        <v>1.6089791416615304E-2</v>
      </c>
      <c r="G78" s="219">
        <v>2157118400</v>
      </c>
      <c r="H78" s="219">
        <v>889028250</v>
      </c>
      <c r="I78" s="219">
        <v>1268090150</v>
      </c>
      <c r="J78" s="126">
        <f t="shared" si="13"/>
        <v>0.41213697402979826</v>
      </c>
      <c r="K78" s="208"/>
      <c r="L78" s="44" t="str">
        <f t="shared" si="14"/>
        <v>八尾市</v>
      </c>
      <c r="M78" s="264">
        <f>LARGE(F$6:F$79,ROW(B73))</f>
        <v>1.1369533887372057E-2</v>
      </c>
      <c r="N78" s="263">
        <f t="shared" si="16"/>
        <v>1.14E-2</v>
      </c>
      <c r="O78" s="44" t="str">
        <f t="shared" si="17"/>
        <v>柏原市</v>
      </c>
      <c r="P78" s="99">
        <f t="shared" si="18"/>
        <v>0.36270951760069348</v>
      </c>
      <c r="R78" s="262">
        <f t="shared" si="19"/>
        <v>1.52E-2</v>
      </c>
      <c r="S78" s="97">
        <f t="shared" si="20"/>
        <v>0.41309659431360696</v>
      </c>
      <c r="T78" s="204">
        <v>0</v>
      </c>
    </row>
    <row r="79" spans="2:20" s="48" customFormat="1" ht="19.5" customHeight="1" thickBot="1">
      <c r="B79" s="36">
        <v>74</v>
      </c>
      <c r="C79" s="52" t="s">
        <v>347</v>
      </c>
      <c r="D79" s="135">
        <v>25817</v>
      </c>
      <c r="E79" s="219">
        <v>547</v>
      </c>
      <c r="F79" s="256">
        <f t="shared" si="12"/>
        <v>2.1187589572762133E-2</v>
      </c>
      <c r="G79" s="219">
        <v>1149687610</v>
      </c>
      <c r="H79" s="219">
        <v>478038880</v>
      </c>
      <c r="I79" s="219">
        <v>671648730</v>
      </c>
      <c r="J79" s="126">
        <f t="shared" si="13"/>
        <v>0.41579893167675347</v>
      </c>
      <c r="K79" s="208"/>
      <c r="L79" s="44" t="str">
        <f>INDEX($C$6:$C$79,MATCH(M79,F$6:F$79,0))</f>
        <v>柏原市</v>
      </c>
      <c r="M79" s="264">
        <f>LARGE(F$6:F$79,ROW(B74))</f>
        <v>1.134050791749789E-2</v>
      </c>
      <c r="N79" s="263">
        <f t="shared" si="16"/>
        <v>1.1299999999999999E-2</v>
      </c>
      <c r="O79" s="44" t="str">
        <f t="shared" si="17"/>
        <v>八尾市</v>
      </c>
      <c r="P79" s="99">
        <f t="shared" si="18"/>
        <v>0.36070618892960821</v>
      </c>
      <c r="R79" s="262">
        <f t="shared" si="19"/>
        <v>1.52E-2</v>
      </c>
      <c r="S79" s="97">
        <f t="shared" si="20"/>
        <v>0.41309659431360696</v>
      </c>
      <c r="T79" s="204">
        <v>999</v>
      </c>
    </row>
    <row r="80" spans="2:20" s="48" customFormat="1" ht="19.5" customHeight="1" thickTop="1">
      <c r="B80" s="283" t="s">
        <v>0</v>
      </c>
      <c r="C80" s="284"/>
      <c r="D80" s="203">
        <f>地区別_件数及び割合!D14</f>
        <v>32697817</v>
      </c>
      <c r="E80" s="216">
        <f>地区別_件数及び割合!E14</f>
        <v>497061</v>
      </c>
      <c r="F80" s="257">
        <f>地区別_件数及び割合!F14</f>
        <v>1.5201657040284982E-2</v>
      </c>
      <c r="G80" s="216">
        <f>地区別_件数及び割合!G14</f>
        <v>1105620949330</v>
      </c>
      <c r="H80" s="216">
        <f>地区別_件数及び割合!H14</f>
        <v>456728248770</v>
      </c>
      <c r="I80" s="216">
        <f>地区別_件数及び割合!I14</f>
        <v>648892700560</v>
      </c>
      <c r="J80" s="38">
        <f t="shared" si="13"/>
        <v>0.41309659431360696</v>
      </c>
      <c r="K80" s="208"/>
      <c r="L80" s="40"/>
      <c r="M80" s="40"/>
      <c r="N80" s="40"/>
      <c r="O80" s="40"/>
      <c r="P80" s="40"/>
      <c r="R80" s="98"/>
      <c r="S80" s="98"/>
    </row>
    <row r="81" spans="2:10">
      <c r="B81" s="260"/>
      <c r="C81" s="260"/>
      <c r="D81" s="261"/>
      <c r="E81" s="261"/>
      <c r="F81" s="261"/>
      <c r="G81" s="261"/>
      <c r="H81" s="261"/>
      <c r="I81" s="260"/>
      <c r="J81" s="260"/>
    </row>
  </sheetData>
  <mergeCells count="10">
    <mergeCell ref="B80:C80"/>
    <mergeCell ref="B3:B5"/>
    <mergeCell ref="C3:C5"/>
    <mergeCell ref="D4:D5"/>
    <mergeCell ref="E4:E5"/>
    <mergeCell ref="O5:P5"/>
    <mergeCell ref="F4:F5"/>
    <mergeCell ref="G4:G5"/>
    <mergeCell ref="J4:J5"/>
    <mergeCell ref="L5:N5"/>
  </mergeCells>
  <phoneticPr fontId="4"/>
  <pageMargins left="0.70866141732283472" right="0.27559055118110237" top="0.74803149606299213" bottom="0.74803149606299213" header="0.31496062992125984" footer="0.31496062992125984"/>
  <pageSetup paperSize="9" scale="67" fitToHeight="0" orientation="portrait" r:id="rId1"/>
  <headerFooter>
    <oddHeader>&amp;R&amp;"ＭＳ 明朝,標準"&amp;12 2-2.高額レセプトの件数及び医療費</oddHeader>
  </headerFooter>
  <rowBreaks count="1" manualBreakCount="1">
    <brk id="52" max="9" man="1"/>
  </rowBreaks>
  <ignoredErrors>
    <ignoredError sqref="P6:P10 M6:M10" emptyCellReference="1"/>
    <ignoredError sqref="D6:E6 G6:H6" formulaRange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375" style="6" bestFit="1" customWidth="1"/>
    <col min="4" max="5" width="12.625" style="6" customWidth="1"/>
    <col min="6" max="6" width="11.625" style="6" customWidth="1"/>
    <col min="7" max="9" width="17.625" style="6" customWidth="1"/>
    <col min="10" max="10" width="7.25" style="6" customWidth="1"/>
    <col min="11" max="11" width="11.625" style="27" customWidth="1"/>
    <col min="12" max="13" width="20.625" style="27" customWidth="1"/>
    <col min="14" max="16384" width="9" style="6"/>
  </cols>
  <sheetData>
    <row r="1" spans="1:1" ht="16.5" customHeight="1">
      <c r="A1" s="26" t="s">
        <v>345</v>
      </c>
    </row>
    <row r="2" spans="1:1" ht="16.5" customHeight="1">
      <c r="A2" s="26" t="s">
        <v>360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361</v>
      </c>
    </row>
    <row r="2" spans="1:16">
      <c r="A2" s="27" t="s">
        <v>364</v>
      </c>
    </row>
    <row r="4" spans="1:16" ht="13.5" customHeight="1">
      <c r="B4" s="144"/>
      <c r="C4" s="145"/>
      <c r="D4" s="145"/>
      <c r="E4" s="145"/>
      <c r="F4" s="145"/>
      <c r="G4" s="146"/>
    </row>
    <row r="5" spans="1:16" ht="13.5" customHeight="1">
      <c r="B5" s="147"/>
      <c r="C5" s="148"/>
      <c r="D5" s="254">
        <v>2.2999999999999996E-2</v>
      </c>
      <c r="E5" s="150" t="s">
        <v>704</v>
      </c>
      <c r="F5" s="255">
        <v>2.5999999999999999E-2</v>
      </c>
      <c r="G5" s="152" t="s">
        <v>705</v>
      </c>
    </row>
    <row r="6" spans="1:16">
      <c r="B6" s="147"/>
      <c r="D6" s="149"/>
      <c r="E6" s="150"/>
      <c r="F6" s="151"/>
      <c r="G6" s="152"/>
    </row>
    <row r="7" spans="1:16">
      <c r="B7" s="147"/>
      <c r="C7" s="153"/>
      <c r="D7" s="254">
        <v>1.9999999999999997E-2</v>
      </c>
      <c r="E7" s="150" t="s">
        <v>704</v>
      </c>
      <c r="F7" s="255">
        <v>2.2999999999999996E-2</v>
      </c>
      <c r="G7" s="152" t="s">
        <v>706</v>
      </c>
    </row>
    <row r="8" spans="1:16">
      <c r="B8" s="147"/>
      <c r="D8" s="149"/>
      <c r="E8" s="150"/>
      <c r="F8" s="151"/>
      <c r="G8" s="152"/>
    </row>
    <row r="9" spans="1:16">
      <c r="B9" s="147"/>
      <c r="C9" s="154"/>
      <c r="D9" s="254">
        <v>1.6999999999999998E-2</v>
      </c>
      <c r="E9" s="150" t="s">
        <v>704</v>
      </c>
      <c r="F9" s="255">
        <v>1.9999999999999997E-2</v>
      </c>
      <c r="G9" s="152" t="s">
        <v>706</v>
      </c>
    </row>
    <row r="10" spans="1:16">
      <c r="B10" s="147"/>
      <c r="D10" s="149"/>
      <c r="E10" s="150"/>
      <c r="F10" s="151"/>
      <c r="G10" s="152"/>
    </row>
    <row r="11" spans="1:16">
      <c r="B11" s="147"/>
      <c r="C11" s="155"/>
      <c r="D11" s="254">
        <v>1.3999999999999999E-2</v>
      </c>
      <c r="E11" s="150" t="s">
        <v>704</v>
      </c>
      <c r="F11" s="255">
        <v>1.6999999999999998E-2</v>
      </c>
      <c r="G11" s="152" t="s">
        <v>706</v>
      </c>
    </row>
    <row r="12" spans="1:16">
      <c r="B12" s="147"/>
      <c r="D12" s="149"/>
      <c r="E12" s="150"/>
      <c r="F12" s="151"/>
      <c r="G12" s="152"/>
    </row>
    <row r="13" spans="1:16">
      <c r="B13" s="147"/>
      <c r="C13" s="156"/>
      <c r="D13" s="254">
        <v>1.0999999999999999E-2</v>
      </c>
      <c r="E13" s="150" t="s">
        <v>704</v>
      </c>
      <c r="F13" s="255">
        <v>1.3999999999999999E-2</v>
      </c>
      <c r="G13" s="152" t="s">
        <v>706</v>
      </c>
    </row>
    <row r="14" spans="1:16">
      <c r="B14" s="157"/>
      <c r="C14" s="158"/>
      <c r="D14" s="158"/>
      <c r="E14" s="158"/>
      <c r="F14" s="158"/>
      <c r="G14" s="159"/>
    </row>
    <row r="16" spans="1:16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</row>
    <row r="17" spans="2:16">
      <c r="B17" s="147"/>
      <c r="P17" s="160"/>
    </row>
    <row r="18" spans="2:16">
      <c r="B18" s="147"/>
      <c r="P18" s="160"/>
    </row>
    <row r="19" spans="2:16">
      <c r="B19" s="147"/>
      <c r="P19" s="160"/>
    </row>
    <row r="20" spans="2:16">
      <c r="B20" s="147"/>
      <c r="P20" s="160"/>
    </row>
    <row r="21" spans="2:16">
      <c r="B21" s="147"/>
      <c r="P21" s="160"/>
    </row>
    <row r="22" spans="2:16">
      <c r="B22" s="147"/>
      <c r="P22" s="160"/>
    </row>
    <row r="23" spans="2:16">
      <c r="B23" s="147"/>
      <c r="P23" s="160"/>
    </row>
    <row r="24" spans="2:16">
      <c r="B24" s="147"/>
      <c r="P24" s="160"/>
    </row>
    <row r="25" spans="2:16">
      <c r="B25" s="147"/>
      <c r="P25" s="160"/>
    </row>
    <row r="26" spans="2:16">
      <c r="B26" s="147"/>
      <c r="P26" s="160"/>
    </row>
    <row r="27" spans="2:16">
      <c r="B27" s="147"/>
      <c r="P27" s="160"/>
    </row>
    <row r="28" spans="2:16">
      <c r="B28" s="147"/>
      <c r="P28" s="160"/>
    </row>
    <row r="29" spans="2:16">
      <c r="B29" s="147"/>
      <c r="P29" s="160"/>
    </row>
    <row r="30" spans="2:16">
      <c r="B30" s="147"/>
      <c r="P30" s="160"/>
    </row>
    <row r="31" spans="2:16">
      <c r="B31" s="147"/>
      <c r="P31" s="160"/>
    </row>
    <row r="32" spans="2:16">
      <c r="B32" s="147"/>
      <c r="P32" s="160"/>
    </row>
    <row r="33" spans="2:16">
      <c r="B33" s="147"/>
      <c r="P33" s="160"/>
    </row>
    <row r="34" spans="2:16">
      <c r="B34" s="147"/>
      <c r="P34" s="160"/>
    </row>
    <row r="35" spans="2:16">
      <c r="B35" s="147"/>
      <c r="P35" s="160"/>
    </row>
    <row r="36" spans="2:16">
      <c r="B36" s="147"/>
      <c r="P36" s="160"/>
    </row>
    <row r="37" spans="2:16">
      <c r="B37" s="147"/>
      <c r="P37" s="160"/>
    </row>
    <row r="38" spans="2:16">
      <c r="B38" s="147"/>
      <c r="P38" s="160"/>
    </row>
    <row r="39" spans="2:16">
      <c r="B39" s="147"/>
      <c r="P39" s="160"/>
    </row>
    <row r="40" spans="2:16">
      <c r="B40" s="147"/>
      <c r="P40" s="160"/>
    </row>
    <row r="41" spans="2:16">
      <c r="B41" s="147"/>
      <c r="P41" s="160"/>
    </row>
    <row r="42" spans="2:16">
      <c r="B42" s="147"/>
      <c r="P42" s="160"/>
    </row>
    <row r="43" spans="2:16">
      <c r="B43" s="147"/>
      <c r="P43" s="160"/>
    </row>
    <row r="44" spans="2:16">
      <c r="B44" s="147"/>
      <c r="P44" s="160"/>
    </row>
    <row r="45" spans="2:16">
      <c r="B45" s="147"/>
      <c r="P45" s="160"/>
    </row>
    <row r="46" spans="2:16">
      <c r="B46" s="147"/>
      <c r="P46" s="160"/>
    </row>
    <row r="47" spans="2:16">
      <c r="B47" s="147"/>
      <c r="P47" s="160"/>
    </row>
    <row r="48" spans="2:16">
      <c r="B48" s="147"/>
      <c r="P48" s="160"/>
    </row>
    <row r="49" spans="2:16">
      <c r="B49" s="147"/>
      <c r="P49" s="160"/>
    </row>
    <row r="50" spans="2:16">
      <c r="B50" s="147"/>
      <c r="P50" s="160"/>
    </row>
    <row r="51" spans="2:16">
      <c r="B51" s="147"/>
      <c r="P51" s="160"/>
    </row>
    <row r="52" spans="2:16">
      <c r="B52" s="147"/>
      <c r="P52" s="160"/>
    </row>
    <row r="53" spans="2:16">
      <c r="B53" s="147"/>
      <c r="P53" s="160"/>
    </row>
    <row r="54" spans="2:16">
      <c r="B54" s="147"/>
      <c r="P54" s="160"/>
    </row>
    <row r="55" spans="2:16">
      <c r="B55" s="147"/>
      <c r="P55" s="160"/>
    </row>
    <row r="56" spans="2:16">
      <c r="B56" s="147"/>
      <c r="P56" s="160"/>
    </row>
    <row r="57" spans="2:16">
      <c r="B57" s="147"/>
      <c r="P57" s="160"/>
    </row>
    <row r="58" spans="2:16">
      <c r="B58" s="147"/>
      <c r="P58" s="160"/>
    </row>
    <row r="59" spans="2:16">
      <c r="B59" s="147"/>
      <c r="P59" s="160"/>
    </row>
    <row r="60" spans="2:16">
      <c r="B60" s="147"/>
      <c r="P60" s="160"/>
    </row>
    <row r="61" spans="2:16">
      <c r="B61" s="147"/>
      <c r="P61" s="160"/>
    </row>
    <row r="62" spans="2:16">
      <c r="B62" s="147"/>
      <c r="P62" s="160"/>
    </row>
    <row r="63" spans="2:16">
      <c r="B63" s="147"/>
      <c r="P63" s="160"/>
    </row>
    <row r="64" spans="2:16">
      <c r="B64" s="147"/>
      <c r="P64" s="160"/>
    </row>
    <row r="65" spans="2:16">
      <c r="B65" s="147"/>
      <c r="P65" s="160"/>
    </row>
    <row r="66" spans="2:16">
      <c r="B66" s="147"/>
      <c r="P66" s="160"/>
    </row>
    <row r="67" spans="2:16">
      <c r="B67" s="147"/>
      <c r="P67" s="160"/>
    </row>
    <row r="68" spans="2:16">
      <c r="B68" s="147"/>
      <c r="P68" s="160"/>
    </row>
    <row r="69" spans="2:16">
      <c r="B69" s="147"/>
      <c r="P69" s="160"/>
    </row>
    <row r="70" spans="2:16">
      <c r="B70" s="147"/>
      <c r="P70" s="160"/>
    </row>
    <row r="71" spans="2:16">
      <c r="B71" s="147"/>
      <c r="P71" s="160"/>
    </row>
    <row r="72" spans="2:16">
      <c r="B72" s="147"/>
      <c r="P72" s="160"/>
    </row>
    <row r="73" spans="2:16">
      <c r="B73" s="147"/>
      <c r="P73" s="160"/>
    </row>
    <row r="74" spans="2:16">
      <c r="B74" s="147"/>
      <c r="P74" s="160"/>
    </row>
    <row r="75" spans="2:16">
      <c r="B75" s="147"/>
      <c r="P75" s="160"/>
    </row>
    <row r="76" spans="2:16">
      <c r="B76" s="147"/>
      <c r="P76" s="160"/>
    </row>
    <row r="77" spans="2:16">
      <c r="B77" s="147"/>
      <c r="P77" s="160"/>
    </row>
    <row r="78" spans="2:16">
      <c r="B78" s="147"/>
      <c r="P78" s="160"/>
    </row>
    <row r="79" spans="2:16">
      <c r="B79" s="147"/>
      <c r="P79" s="160"/>
    </row>
    <row r="80" spans="2:16">
      <c r="B80" s="147"/>
      <c r="P80" s="160"/>
    </row>
    <row r="81" spans="2:16">
      <c r="B81" s="147"/>
      <c r="P81" s="160"/>
    </row>
    <row r="82" spans="2:16">
      <c r="B82" s="147"/>
      <c r="P82" s="160"/>
    </row>
    <row r="83" spans="2:16">
      <c r="B83" s="147"/>
      <c r="P83" s="160"/>
    </row>
    <row r="84" spans="2:16">
      <c r="B84" s="15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61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38</vt:i4>
      </vt:variant>
    </vt:vector>
  </HeadingPairs>
  <TitlesOfParts>
    <vt:vector size="68" baseType="lpstr">
      <vt:lpstr>件数及び割合</vt:lpstr>
      <vt:lpstr>地区別_件数及び割合</vt:lpstr>
      <vt:lpstr>地区別_高額レセ件数割合グラフ</vt:lpstr>
      <vt:lpstr>地区別_高額レセ件数割合MAP</vt:lpstr>
      <vt:lpstr>地区別_高額レセ医療費割合グラフ</vt:lpstr>
      <vt:lpstr>地区別_高額レセ医療費割合MAP</vt:lpstr>
      <vt:lpstr>市区町村別_件数及び割合</vt:lpstr>
      <vt:lpstr>市区町村別_高額レセ件数割合グラフ</vt:lpstr>
      <vt:lpstr>市区町村別_高額レセ件数割合MAP</vt:lpstr>
      <vt:lpstr>市区町村別_高額レセ医療費割合グラフ</vt:lpstr>
      <vt:lpstr>市区町村別_高額レセ医療費割合MAP</vt:lpstr>
      <vt:lpstr>年齢階層別医療費</vt:lpstr>
      <vt:lpstr>地区別_医療費</vt:lpstr>
      <vt:lpstr>市区町村別_医療費</vt:lpstr>
      <vt:lpstr>年齢階層別患者数</vt:lpstr>
      <vt:lpstr>地区別_患者数</vt:lpstr>
      <vt:lpstr>市区町村別_患者数</vt:lpstr>
      <vt:lpstr>年齢階層別レセプト件数</vt:lpstr>
      <vt:lpstr>地区別_レセプト件数</vt:lpstr>
      <vt:lpstr>市区町村別_レセプト件数</vt:lpstr>
      <vt:lpstr>高額レセ疾病傾向(患者一人当たり医療費順)</vt:lpstr>
      <vt:lpstr>地区別_高額レセ疾病傾向(患者一人当たり医療費順)</vt:lpstr>
      <vt:lpstr>市区町村別_高額レセ疾病傾向(患者一人当たり医療費順)</vt:lpstr>
      <vt:lpstr>高額レセ疾病傾向(患者数順)</vt:lpstr>
      <vt:lpstr>地区別_高額レセ疾病傾向(患者数順)</vt:lpstr>
      <vt:lpstr>市区町村別_高額レセ疾病傾向(患者数順)</vt:lpstr>
      <vt:lpstr>地区別_高額レセ疾病傾向(一人当たり医療費順)(地区基準)</vt:lpstr>
      <vt:lpstr>市区町村別_高額レセ疾病傾向(一人当たり医療費順)(市区町村)</vt:lpstr>
      <vt:lpstr>地区別_高額レセ疾病傾向(患者数順)(地区基準)</vt:lpstr>
      <vt:lpstr>市区町村別_高額レセ疾病傾向(患者数順)(市区町村基準)</vt:lpstr>
      <vt:lpstr>件数及び割合!Print_Area</vt:lpstr>
      <vt:lpstr>'高額レセ疾病傾向(患者一人当たり医療費順)'!Print_Area</vt:lpstr>
      <vt:lpstr>'高額レセ疾病傾向(患者数順)'!Print_Area</vt:lpstr>
      <vt:lpstr>市区町村別_患者数!Print_Area</vt:lpstr>
      <vt:lpstr>市区町村別_件数及び割合!Print_Area</vt:lpstr>
      <vt:lpstr>市区町村別_高額レセ医療費割合MAP!Print_Area</vt:lpstr>
      <vt:lpstr>市区町村別_高額レセ医療費割合グラフ!Print_Area</vt:lpstr>
      <vt:lpstr>市区町村別_高額レセ件数割合MAP!Print_Area</vt:lpstr>
      <vt:lpstr>市区町村別_高額レセ件数割合グラフ!Print_Area</vt:lpstr>
      <vt:lpstr>'市区町村別_高額レセ疾病傾向(一人当たり医療費順)(市区町村)'!Print_Area</vt:lpstr>
      <vt:lpstr>'市区町村別_高額レセ疾病傾向(患者一人当たり医療費順)'!Print_Area</vt:lpstr>
      <vt:lpstr>'市区町村別_高額レセ疾病傾向(患者数順)'!Print_Area</vt:lpstr>
      <vt:lpstr>'市区町村別_高額レセ疾病傾向(患者数順)(市区町村基準)'!Print_Area</vt:lpstr>
      <vt:lpstr>地区別_患者数!Print_Area</vt:lpstr>
      <vt:lpstr>地区別_件数及び割合!Print_Area</vt:lpstr>
      <vt:lpstr>地区別_高額レセ医療費割合MAP!Print_Area</vt:lpstr>
      <vt:lpstr>地区別_高額レセ医療費割合グラフ!Print_Area</vt:lpstr>
      <vt:lpstr>地区別_高額レセ件数割合MAP!Print_Area</vt:lpstr>
      <vt:lpstr>地区別_高額レセ件数割合グラフ!Print_Area</vt:lpstr>
      <vt:lpstr>'地区別_高額レセ疾病傾向(一人当たり医療費順)(地区基準)'!Print_Area</vt:lpstr>
      <vt:lpstr>'地区別_高額レセ疾病傾向(患者一人当たり医療費順)'!Print_Area</vt:lpstr>
      <vt:lpstr>'地区別_高額レセ疾病傾向(患者数順)'!Print_Area</vt:lpstr>
      <vt:lpstr>'地区別_高額レセ疾病傾向(患者数順)(地区基準)'!Print_Area</vt:lpstr>
      <vt:lpstr>年齢階層別レセプト件数!Print_Area</vt:lpstr>
      <vt:lpstr>年齢階層別医療費!Print_Area</vt:lpstr>
      <vt:lpstr>年齢階層別患者数!Print_Area</vt:lpstr>
      <vt:lpstr>'高額レセ疾病傾向(患者数順)'!Print_Titles</vt:lpstr>
      <vt:lpstr>市区町村別_患者数!Print_Titles</vt:lpstr>
      <vt:lpstr>市区町村別_件数及び割合!Print_Titles</vt:lpstr>
      <vt:lpstr>'市区町村別_高額レセ疾病傾向(一人当たり医療費順)(市区町村)'!Print_Titles</vt:lpstr>
      <vt:lpstr>'市区町村別_高額レセ疾病傾向(患者一人当たり医療費順)'!Print_Titles</vt:lpstr>
      <vt:lpstr>'市区町村別_高額レセ疾病傾向(患者数順)'!Print_Titles</vt:lpstr>
      <vt:lpstr>'市区町村別_高額レセ疾病傾向(患者数順)(市区町村基準)'!Print_Titles</vt:lpstr>
      <vt:lpstr>地区別_患者数!Print_Titles</vt:lpstr>
      <vt:lpstr>'地区別_高額レセ疾病傾向(一人当たり医療費順)(地区基準)'!Print_Titles</vt:lpstr>
      <vt:lpstr>'地区別_高額レセ疾病傾向(患者一人当たり医療費順)'!Print_Titles</vt:lpstr>
      <vt:lpstr>'地区別_高額レセ疾病傾向(患者数順)'!Print_Titles</vt:lpstr>
      <vt:lpstr>'地区別_高額レセ疾病傾向(患者数順)(地区基準)'!Print_Titles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2020-10-20T02:59:19Z</cp:lastPrinted>
  <dcterms:created xsi:type="dcterms:W3CDTF">2019-12-18T02:50:02Z</dcterms:created>
  <dcterms:modified xsi:type="dcterms:W3CDTF">2020-10-26T00:03:43Z</dcterms:modified>
  <cp:category/>
  <cp:contentStatus/>
  <dc:language/>
  <cp:version/>
</cp:coreProperties>
</file>